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ekti\Енергийна ефективност\2019\чл.12 и чл.63 от ЗЕЕ\"/>
    </mc:Choice>
  </mc:AlternateContent>
  <bookViews>
    <workbookView xWindow="0" yWindow="915" windowWidth="15360" windowHeight="7860" activeTab="1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62913"/>
</workbook>
</file>

<file path=xl/calcChain.xml><?xml version="1.0" encoding="utf-8"?>
<calcChain xmlns="http://schemas.openxmlformats.org/spreadsheetml/2006/main">
  <c r="V22" i="16" l="1"/>
  <c r="V7" i="16"/>
  <c r="E1" i="15"/>
  <c r="U56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U7" i="16"/>
  <c r="S7" i="16"/>
  <c r="T57" i="16"/>
  <c r="R57" i="16"/>
  <c r="Q57" i="16"/>
  <c r="P57" i="16"/>
  <c r="O57" i="16"/>
  <c r="N57" i="16"/>
  <c r="M57" i="16"/>
  <c r="L57" i="16"/>
  <c r="K57" i="16"/>
  <c r="V57" i="16" s="1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S57" i="16" l="1"/>
  <c r="U57" i="16"/>
</calcChain>
</file>

<file path=xl/sharedStrings.xml><?xml version="1.0" encoding="utf-8"?>
<sst xmlns="http://schemas.openxmlformats.org/spreadsheetml/2006/main" count="386" uniqueCount="233">
  <si>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</si>
  <si>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</si>
  <si>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</si>
  <si>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</si>
  <si>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</si>
  <si>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</si>
  <si>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</si>
  <si>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</si>
  <si>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</si>
  <si>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</si>
  <si>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</si>
  <si>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</si>
  <si>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</si>
  <si>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</si>
  <si>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</si>
  <si>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</si>
  <si>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</si>
  <si>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</si>
  <si>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</si>
  <si>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</si>
  <si>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</si>
  <si>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</si>
  <si>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</si>
  <si>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</si>
  <si>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</si>
  <si>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</si>
  <si>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</si>
  <si>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</si>
  <si>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</si>
  <si>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</si>
  <si>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</si>
  <si>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</si>
  <si>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</si>
  <si>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</si>
  <si>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</si>
  <si>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</si>
  <si>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</si>
  <si>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</si>
  <si>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</si>
  <si>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</si>
  <si>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</si>
  <si>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</si>
  <si>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</si>
  <si>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</si>
  <si>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</si>
  <si>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</si>
  <si>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</si>
  <si>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</si>
  <si>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</si>
  <si>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</si>
  <si>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</si>
  <si>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</si>
  <si>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</si>
  <si>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</si>
  <si>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</si>
  <si>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</si>
  <si>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</si>
  <si>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</si>
  <si>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</si>
  <si>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</si>
  <si>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</si>
  <si>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</si>
  <si>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</si>
  <si>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</si>
  <si>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</si>
  <si>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</si>
  <si>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</si>
  <si>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</si>
  <si>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</si>
  <si>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</si>
  <si>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</si>
  <si>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</si>
  <si>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</si>
  <si>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</si>
  <si>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</si>
  <si>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</si>
  <si>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</si>
  <si>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</si>
  <si>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</si>
  <si>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</si>
  <si>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</si>
  <si>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</si>
  <si>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</si>
  <si>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</si>
  <si>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</si>
  <si>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</si>
  <si>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</si>
  <si>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</si>
  <si>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</si>
  <si>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</si>
  <si>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</si>
  <si>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</si>
  <si>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</si>
  <si>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</si>
  <si>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color indexed="16"/>
        <rFont val="Arial"/>
        <family val="2"/>
        <charset val="204"/>
      </rPr>
      <t xml:space="preserve">не по-късно от 1 март </t>
    </r>
    <r>
      <rPr>
        <i/>
        <sz val="10"/>
        <color indexed="16"/>
        <rFont val="Arial"/>
        <family val="2"/>
        <charset val="204"/>
      </rPr>
      <t xml:space="preserve">и се </t>
    </r>
    <r>
      <rPr>
        <i/>
        <u/>
        <sz val="10"/>
        <color indexed="16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</si>
  <si>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>МИНИСТЕРСТВО НА ОБРАЗОВАНИЕТО И НАУКАТА</t>
  </si>
  <si>
    <t>София-град</t>
  </si>
  <si>
    <t>Столична</t>
  </si>
  <si>
    <t>София</t>
  </si>
  <si>
    <t>бул. "Княз Александър Дондуков"</t>
  </si>
  <si>
    <t>2А</t>
  </si>
  <si>
    <t>Албена Михайлова</t>
  </si>
  <si>
    <t>02/9217408; a.mihailova@mon.bg</t>
  </si>
  <si>
    <t>68850.522.5327</t>
  </si>
  <si>
    <t>104ЕРГ069</t>
  </si>
  <si>
    <t>Топлоизолиране на стени; Подмяна на дограма; Топлоизолация на покрив; Топлоизолация на под;</t>
  </si>
  <si>
    <t>BG16RFOP001-3.002 „Подкрепа за професионалните училища в Република България“</t>
  </si>
  <si>
    <t>Срок за откупуване 4.8г години</t>
  </si>
  <si>
    <t>14218.505.670.8</t>
  </si>
  <si>
    <t>14218.505.670.1,2,3</t>
  </si>
  <si>
    <t>14218.505.670.4</t>
  </si>
  <si>
    <t>177ДБГ032</t>
  </si>
  <si>
    <t>Ремонт на отоплитална инсталация</t>
  </si>
  <si>
    <t>Подмяна на отоплителна инсталация и ремонт напокрива</t>
  </si>
  <si>
    <t>68134.1932.874</t>
  </si>
  <si>
    <t>00ЗЕЕВ269/11.03.2015</t>
  </si>
  <si>
    <t>Топлоизолация на външни стени и покрив .Подмяна на дограма и осветление</t>
  </si>
  <si>
    <t>Топлинно изолиране на външни стени и покрив - частично,подменена частично дограма и радиатори,подменено осветление в класни стаи,библиотека и общежития.Направен ремонтна котел КВН 550</t>
  </si>
  <si>
    <t>Собствени</t>
  </si>
  <si>
    <t>68134.801.2064</t>
  </si>
  <si>
    <t>Подмяна на ОВИ и монтиране на термовентили на радиаторите</t>
  </si>
  <si>
    <t xml:space="preserve">Подмяна на радиаторите и монтиране на термовентили на радиаторите в училищната сграда       </t>
  </si>
  <si>
    <t>мярката е изпълнена през м.10.2018 г</t>
  </si>
  <si>
    <t>35064.501.1728</t>
  </si>
  <si>
    <t>PVC дограма</t>
  </si>
  <si>
    <t>енергоспестяващи лампи</t>
  </si>
  <si>
    <t>Собствено финансиране</t>
  </si>
  <si>
    <t>подмяна на дограма</t>
  </si>
  <si>
    <t>72624.604 100.1</t>
  </si>
  <si>
    <t>Топлоизолация по покрив, стени и подмяна на дограма</t>
  </si>
  <si>
    <t>Подмяна на 18 броя паркови осветителни тела 75W с металхалогенни лампи  с нови тела с енергоспестяващи LED лампи 20W</t>
  </si>
  <si>
    <t>63427.1.232.38</t>
  </si>
  <si>
    <t>Подмяна на 12  луминесцентни тела с 12 енергоспестяващи LED.</t>
  </si>
  <si>
    <t>Подмяна на 42  луминесцентни тела 3х36 W с 30 енергоспестяващи LED х 45 W.</t>
  </si>
  <si>
    <t>63427.1.232.82</t>
  </si>
  <si>
    <t>Подмяна на 4  луминесцентни тела 4х72W с енергоспестяващи LED 4 х 36 W.</t>
  </si>
  <si>
    <t>0404BUL1011/07.12.2015</t>
  </si>
  <si>
    <t>Топлоизолация на външни стени, покрив, подмяна на отопл. инсталация и БГВ</t>
  </si>
  <si>
    <t>Топлоизолация на външни стени, покрив, подмяна на БГВ</t>
  </si>
  <si>
    <t>87374.545.34.2</t>
  </si>
  <si>
    <t>подмяна дограма</t>
  </si>
  <si>
    <t>80501.804.110.1</t>
  </si>
  <si>
    <t>354АКП003</t>
  </si>
  <si>
    <t>Е4: Подмяна на дограма</t>
  </si>
  <si>
    <t>80501.803.112.6</t>
  </si>
  <si>
    <t>Топлоизолация стени, топлоизолация таванска конструкция, подмяна неподменена дограма и врати с PVC, подмяна ВОИ, подмяна на осветителни тела с LED</t>
  </si>
  <si>
    <t>Подмяна на стъкла и лампи с енергоспестяващи</t>
  </si>
  <si>
    <t>Спестените горива са на база сравнение след  приемане на ремонта: м. 09 -12.2018г. спрямо същия период за 2017 г.</t>
  </si>
  <si>
    <t>80501.803.112.7</t>
  </si>
  <si>
    <t>80501.803.112.5</t>
  </si>
  <si>
    <t>Подмяна на дограма</t>
  </si>
  <si>
    <t>55155.502.481.4</t>
  </si>
  <si>
    <t>502.933.1</t>
  </si>
  <si>
    <t xml:space="preserve">оптимизиране на енергоотоплението </t>
  </si>
  <si>
    <t>1461.00</t>
  </si>
  <si>
    <t>40909.109.18.1</t>
  </si>
  <si>
    <t>357РЕК010-11.01.2015</t>
  </si>
  <si>
    <t>10447.502.286</t>
  </si>
  <si>
    <t>собствени средства</t>
  </si>
  <si>
    <t xml:space="preserve">Подмяна на  дървена дограма с PVC - 5 бр. врати. 
Подмяна на осветителни тела с лед осветление - на 5 работни помещения </t>
  </si>
  <si>
    <t>Собствени средства</t>
  </si>
  <si>
    <t xml:space="preserve">Подмяната е извършена в края на 2018 год </t>
  </si>
  <si>
    <t>324АПК026</t>
  </si>
  <si>
    <t>2015Подмяна на осветителни тела /в момента на обследване са с нажежаема жичка/ с енергоспестяващи.</t>
  </si>
  <si>
    <t xml:space="preserve">подмяна осветителни тела учебни кабинети </t>
  </si>
  <si>
    <t xml:space="preserve">подмяна осветителни тела с LED панели учебни кабинети </t>
  </si>
  <si>
    <t>324АПК025</t>
  </si>
  <si>
    <t>подмяна осветителни тела с LED панели  обжежитие</t>
  </si>
  <si>
    <t>57649.503.2354.11</t>
  </si>
  <si>
    <t>Отстраняване на пропуски и топлоизолация</t>
  </si>
  <si>
    <t>смяна отоплителна система</t>
  </si>
  <si>
    <t>Инвестицията е през месец декември. Резултата ще бъде отчетен през 2019 г.</t>
  </si>
  <si>
    <t>1.Топлинно изолиране на външни стени, под и покрив в блок 3;2. Подмяна на дограма в блок 3; 3. Изграждане на 6 високотехнологични системи за климатизация на лекционни зали в блок 1 и блок 3; 4. Подмяна на осветление в блок 1 и блок 3</t>
  </si>
  <si>
    <t>Всички мерки са изпълнени</t>
  </si>
  <si>
    <t>ОП "Региони в растеж"</t>
  </si>
  <si>
    <t>Проектът е приключен на 01.11.2018 г. Строежите са въведени в експлоатация</t>
  </si>
  <si>
    <t>36498.504.2460.1</t>
  </si>
  <si>
    <t>320СТПО50</t>
  </si>
  <si>
    <t>Подмяна на дограма и топлоизолация по фасади</t>
  </si>
  <si>
    <t>045ЕФФЕ0026/17.06.2016г.</t>
  </si>
  <si>
    <t>Ремонт на отоплителната инсталация и на котелното помещение</t>
  </si>
  <si>
    <t>Инвестиционна програма на МОН</t>
  </si>
  <si>
    <t>365ЕФЕ026</t>
  </si>
  <si>
    <t>топлоизолация на всички стени, топлоизолация на покрив, подмяна на дограма, подмяна на осветление, подмяна на парен котел</t>
  </si>
  <si>
    <t>подмяна на парен котел, подмяна на бойлер</t>
  </si>
  <si>
    <t>Частична подмяна на съществуваща с PVC дограма</t>
  </si>
  <si>
    <t>НАЦИОНАЛНА СПОРТНА АКАДЕМИЯ "ВАСИЛ ЛЕВСКИ" - УП База "Проф. Стайков"</t>
  </si>
  <si>
    <t>453ВПП014</t>
  </si>
  <si>
    <t>изолация на външни стени и покрив; подмяна дограма; ен.сп. мерки по осветлението и абонатна станция.</t>
  </si>
  <si>
    <t>НАЦИОНАЛНА СПОРТНА АКАДЕМИЯ "ВАСИЛ ЛЕВСКИ" - Стол</t>
  </si>
  <si>
    <t>000695114</t>
  </si>
  <si>
    <t>ПРОФЕСИОНАЛНА ГИМНАЗИЯ ПО ВЕТЕРИНАРНА МЕДИЦИНА „ИВАН П. ПАВЛОВ“, гр. Стара Загора</t>
  </si>
  <si>
    <t>НАЦИОНАЛНА АПРИЛОВСКА ГИМНАЗИЯ 
Нов учебен корпус - гр. Габрово</t>
  </si>
  <si>
    <t>НАЦИОНАЛНА АПРИЛОВСКА ГИМНАЗИЯ 
Стара сграда - гр. Габрово</t>
  </si>
  <si>
    <t>НАЦИОНАЛАН АПРИЛОВСКА ГИМНАЗИЯ 
Спортен комплекс - гр. Габрово</t>
  </si>
  <si>
    <t>ЦЕНТЪР ЗА СПЕЦИАЛНА ОБРАЗОВАТЕЛНА ПОДКРЕПА "Д-р Петър Берон" - гр. Враца</t>
  </si>
  <si>
    <t>12259.1025.7</t>
  </si>
  <si>
    <t>СПЕЦИАЛНО УЧИЛИЩЕ ЗА УЧЕНИЦИ С УВРЕДЕН СЛУХ "ПРОФ. Д-Р ДЕЧО ДЕНЕВ"
Учебен корпус - гр. София</t>
  </si>
  <si>
    <t>ПРОФЕСИОНАЛНА ГИМНАЗИЯ ПО ФРИЗЬОРСТВО И КОЗМЕТИКА "КНЯГИНЯ ЕВДОКИЯ" - гр.София</t>
  </si>
  <si>
    <t>ЦЕНТЪР ЗА СПЕЦИАЛНА ОБРАЗОВАТЕЛНА ПОДКРЕПА 
Учебен корпус - гр. Каварна</t>
  </si>
  <si>
    <t>ЦЕНТЪР ЗА СПЕЦИАЛНА ОБРАЗОВАТЕЛНА ПОДКРЕПА 
Пансион - гр. Каварна</t>
  </si>
  <si>
    <t>ПРОФЕСИОНАЛНА ГИМНАЗИЯ ПО ТЕХНИКА И СТРОИТЕЛСТВО "М. В. ЛОМОНОСОВ" 
Учебен корпус - гр. Добрич</t>
  </si>
  <si>
    <t>ПРОФЕСИОНАЛНА ГИМНАЗИЯ ПО ТРАНСПОРТ, ОБСЛУЖВАНЕ И ЛЕКА ПРОМИШЛЕНОСТ 
Корпус 2 - гр. Добрич</t>
  </si>
  <si>
    <t>РУСЕНСКИ УНИВЕРСИТЕТ "АНГЕЛ КЪНЧЕВ"
Районно осветление</t>
  </si>
  <si>
    <t>РУСЕНСКИ УНИВЕРСИТЕТ "АНГЕЛ Кънчев"
Корпус 8</t>
  </si>
  <si>
    <t>РУСЕНСКИ УНИВЕРСИТЕТ "АНГЕЛ КЪНЧЕВ"
Хале към корпус 8</t>
  </si>
  <si>
    <t>РУСЕНСКИ УНИВЕРСИТЕТ "АНГЕЛ КЪНЧЕВ"
Корпус 2</t>
  </si>
  <si>
    <t>ВИСШЕ УЧИЛИЩЕ ПО ТЕЛЕКОМУНИКАЦИИ И ПОЩИ
Студентско общежитие "бл. 30" - гр. София</t>
  </si>
  <si>
    <t>ПРОФЕСИОНАЛНА ГИМНАЗИЯ ПО ПОДЕМНА, СТРОИТЕЛНА И ТРАНСПОРТНА ТЕХНИКА "НИКОЛА ЙОНКОВ ВАПЦАРОВ"
Ученическо общежитие - гр. Ямбол</t>
  </si>
  <si>
    <t>ТЪРГОВСКА ГИМНАЗИЯ "ВАСИЛ АПРИЛОВ"
Учебна сграда - гр. Червен бряг</t>
  </si>
  <si>
    <t>ПРОФЕСИОНАЛНА ГИМНАЗИЯ ПО МЕХАНОЕЛЕКТРОТЕХНИКА "ДЕВЕТИ МАЙ"
Учебен корпус - гр. Червен бряг</t>
  </si>
  <si>
    <t>ПРОФЕСИОНАЛНА ГИМНАЗИЯ ПО МЕХАНОЕЛЕКТРОТЕХНИКА "ДЕВЕТИ МАЙ"
Разширение на учебен корпус - гр. Червен бряг</t>
  </si>
  <si>
    <t>ПРОФЕСИОНАЛНА ГИМНАЗИЯ ПО МЕХАНОЕЛЕКТРОТЕХНИКА "ДЕВЕТИ МАЙ"
Физкултурен салон - гр. Червен бряг</t>
  </si>
  <si>
    <t>ЦЕНТЪР ЗА СПЕЦИАЛНА ОБРАЗОВАТЕЛНА ПОДКРЕПА
Учебен корпус - гр. Пазарджик</t>
  </si>
  <si>
    <t>55155.502.481.7</t>
  </si>
  <si>
    <t>ПРОФЕСИОНАЛНА ГИМНАЗИЯ ПО ИКОНОМИКА И ТУРИЗЪМ "АЛЕКО КОНСТАНТИНОВ" - гр. Велинград</t>
  </si>
  <si>
    <t>ПРОФЕСИОНАЛНА ГИМНАЗИЯ ПО ФРИЗЬОРСТВО И РЕСТОРАНТЬОРСТВО - гр. Пазарджик</t>
  </si>
  <si>
    <t>ПРОФЕСИОНАЛНА ГИМНАЗИЯ ПО СТРОИТЕЛСТВО "ХРИСТО СМИРНЕНСКИ"
Учебна сграда - гр. Кърджали</t>
  </si>
  <si>
    <t>РЕГИОНАЛНО УПРАВЛЕНИЕ НА ОБРАЗОВАНИЕТО - Велико Търново</t>
  </si>
  <si>
    <t>СВИЩОВСКА ПРОФЕСИОНАЛНА ГИМНАЗИЯ "АЛЕКО КОНСТАНТИНОВ"
Учебен корпус</t>
  </si>
  <si>
    <t>СВИЩОВСКА ПРОФЕСИОНАЛНА ГИМНАЗИЯ "АЛЕКО КОНСТАНТИНОВ"
Общежитие</t>
  </si>
  <si>
    <t>ПРОФЕСИОНАЛНА ГИМНАЗИЯ ПО ТЕХНИКА И ЛЕКА ПРОМИШЛЕНОСТ
Физкултурен салон - гр.Попово</t>
  </si>
  <si>
    <t>ПРОФЕСИОНАЛНА ГИМНАЗИЯ ПО ЕЛЕКТРОНИКА И ЕНЕРГЕТИКА
Учебен корпус - гр. Банско</t>
  </si>
  <si>
    <t>ТЕХНИЧЕСКИ УНИВЕРСИТЕТ - СОФИЯ
Учебни корпуси Блок 3 и Блок 1</t>
  </si>
  <si>
    <t>ПРОФЕСИОНЛАНА ГИМНАЗИЯ ПО ЖЕЛЕЗОПЪТЕН ТРАНСПОРТ "ХРИСТО СМИРНЕНСКИ" - КАРЛОВО
Учебна сграда</t>
  </si>
  <si>
    <t>ПРОФЕСИОНАЛНА ГИМНАЗИЯ ПО ИКОНОМИКА "ТОДОР ВЛАЙКОВ" - КЛИСУРА
Учебна сграда</t>
  </si>
  <si>
    <t>ПРОФЕСИОНАЛНА ГИМНАЗИЯ ПО МЕХАНОЕЛЕКТРОТЕХНИКА - ПИРДОП</t>
  </si>
  <si>
    <t>ПРОФЕСИОНАЛНА ГИМНАЗИЯ ПО ТУРИЗЪМ И ХРАНИТЕЛНИ ТЕХНОЛОГИИ "НИКОЛА ДИМОВ" - ПИРДОП</t>
  </si>
  <si>
    <t>07079.604.485.28</t>
  </si>
  <si>
    <t>136ТЕР054</t>
  </si>
  <si>
    <t>1.Топлоизолация на външни стени               2.Топлоизолация на под                                 3.Топлоизолация на покрив                           4.Подмяна на дограма                          5.Центална инсталация с топлоизточник Топлофикация                                           .</t>
  </si>
  <si>
    <t>УНИВЕРСИТЕТ "ПРОФ. Д-Р АСЕН ЗЛАТАРСКИ" - БУРГАС
Трети учебен корпус</t>
  </si>
  <si>
    <t xml:space="preserve">Национален доверителен екофонд и собствени средства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</si>
</sst>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16"/>
      <name val="Arial"/>
      <family val="2"/>
      <charset val="204"/>
    </font>
    <font>
      <i/>
      <u/>
      <sz val="10"/>
      <color indexed="16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5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164" fontId="2" fillId="4" borderId="1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25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8" fillId="0" borderId="0" xfId="0" applyFont="1"/>
    <xf numFmtId="0" fontId="0" fillId="0" borderId="0" xfId="0" applyBorder="1" applyAlignment="1">
      <alignment wrapText="1"/>
    </xf>
    <xf numFmtId="0" fontId="14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5" borderId="0" xfId="0" applyFont="1" applyFill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6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9" fillId="0" borderId="1" xfId="2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9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5" borderId="1" xfId="2" applyFont="1" applyFill="1" applyBorder="1" applyAlignment="1" applyProtection="1">
      <alignment horizontal="center" vertical="center" wrapText="1"/>
    </xf>
    <xf numFmtId="3" fontId="2" fillId="5" borderId="1" xfId="2" applyNumberFormat="1" applyFont="1" applyFill="1" applyBorder="1" applyAlignment="1" applyProtection="1">
      <alignment horizontal="center" vertical="center" wrapText="1"/>
    </xf>
    <xf numFmtId="1" fontId="2" fillId="5" borderId="1" xfId="2" applyNumberFormat="1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3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3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2" applyFont="1" applyFill="1" applyBorder="1" applyAlignment="1" applyProtection="1">
      <alignment horizontal="left" vertical="center" wrapText="1"/>
      <protection locked="0"/>
    </xf>
    <xf numFmtId="4" fontId="2" fillId="4" borderId="1" xfId="2" applyNumberFormat="1" applyFont="1" applyFill="1" applyBorder="1" applyAlignment="1" applyProtection="1">
      <alignment horizontal="center" vertical="center"/>
    </xf>
    <xf numFmtId="4" fontId="2" fillId="4" borderId="3" xfId="2" applyNumberFormat="1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4" fontId="3" fillId="4" borderId="3" xfId="2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</xf>
    <xf numFmtId="0" fontId="31" fillId="0" borderId="0" xfId="2" applyFont="1" applyBorder="1" applyAlignment="1" applyProtection="1">
      <alignment wrapText="1"/>
    </xf>
    <xf numFmtId="0" fontId="31" fillId="0" borderId="6" xfId="2" applyFont="1" applyBorder="1" applyAlignment="1" applyProtection="1">
      <alignment wrapText="1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164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Protection="1"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164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3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0" fontId="3" fillId="5" borderId="3" xfId="2" applyFont="1" applyFill="1" applyBorder="1" applyAlignment="1" applyProtection="1">
      <alignment horizontal="left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2" borderId="1" xfId="0" quotePrefix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2" fillId="4" borderId="5" xfId="2" applyFont="1" applyFill="1" applyBorder="1" applyAlignment="1" applyProtection="1">
      <alignment horizontal="left" vertical="center"/>
    </xf>
    <xf numFmtId="0" fontId="2" fillId="4" borderId="6" xfId="2" applyFont="1" applyFill="1" applyBorder="1" applyAlignment="1" applyProtection="1">
      <alignment horizontal="left" vertical="center"/>
    </xf>
    <xf numFmtId="0" fontId="2" fillId="4" borderId="9" xfId="2" applyFont="1" applyFill="1" applyBorder="1" applyAlignment="1" applyProtection="1">
      <alignment horizontal="left" vertical="center"/>
    </xf>
    <xf numFmtId="0" fontId="2" fillId="4" borderId="7" xfId="2" applyFont="1" applyFill="1" applyBorder="1" applyAlignment="1" applyProtection="1">
      <alignment horizontal="center" vertical="center" textRotation="90" wrapText="1"/>
    </xf>
    <xf numFmtId="0" fontId="2" fillId="4" borderId="8" xfId="2" applyFont="1" applyFill="1" applyBorder="1" applyAlignment="1" applyProtection="1">
      <alignment horizontal="center" vertical="center" textRotation="90" wrapText="1"/>
    </xf>
    <xf numFmtId="0" fontId="2" fillId="4" borderId="3" xfId="2" applyFont="1" applyFill="1" applyBorder="1" applyAlignment="1" applyProtection="1">
      <alignment horizontal="center" vertical="center" textRotation="90" wrapText="1"/>
    </xf>
    <xf numFmtId="0" fontId="2" fillId="4" borderId="5" xfId="2" applyFont="1" applyFill="1" applyBorder="1" applyAlignment="1" applyProtection="1">
      <alignment horizontal="center" vertical="center" wrapText="1"/>
    </xf>
    <xf numFmtId="0" fontId="2" fillId="4" borderId="6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2" fontId="2" fillId="4" borderId="7" xfId="2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 wrapText="1"/>
    </xf>
    <xf numFmtId="2" fontId="2" fillId="4" borderId="3" xfId="2" applyNumberFormat="1" applyFont="1" applyFill="1" applyBorder="1" applyAlignment="1" applyProtection="1">
      <alignment horizontal="center" vertical="center" wrapText="1"/>
    </xf>
    <xf numFmtId="2" fontId="2" fillId="4" borderId="7" xfId="2" applyNumberFormat="1" applyFont="1" applyFill="1" applyBorder="1" applyAlignment="1" applyProtection="1">
      <alignment horizontal="center" vertical="center" textRotation="90" wrapText="1"/>
    </xf>
    <xf numFmtId="2" fontId="2" fillId="4" borderId="8" xfId="2" applyNumberFormat="1" applyFont="1" applyFill="1" applyBorder="1" applyAlignment="1" applyProtection="1">
      <alignment horizontal="center" vertical="center" textRotation="90" wrapText="1"/>
    </xf>
    <xf numFmtId="2" fontId="2" fillId="4" borderId="3" xfId="2" applyNumberFormat="1" applyFont="1" applyFill="1" applyBorder="1" applyAlignment="1" applyProtection="1">
      <alignment horizontal="center" vertical="center" textRotation="90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/>
    </xf>
    <xf numFmtId="0" fontId="2" fillId="4" borderId="3" xfId="2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Protection="1">
      <protection locked="0"/>
    </xf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_Otchet_planove_new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activeCell="H29" sqref="H29"/>
    </sheetView>
  </sheetViews>
  <sheetFormatPr defaultRowHeight="15.75" x14ac:dyDescent="0.25"/>
  <cols>
    <col min="1" max="1" width="30.85546875" style="15" customWidth="1"/>
    <col min="2" max="2" width="17.42578125" style="15" customWidth="1"/>
    <col min="3" max="3" width="16.42578125" style="15" customWidth="1"/>
    <col min="4" max="4" width="27.7109375" style="15" customWidth="1"/>
    <col min="5" max="5" width="7.7109375" style="15" customWidth="1"/>
    <col min="6" max="16384" width="9.140625" style="15"/>
  </cols>
  <sheetData>
    <row r="1" spans="1:6" ht="25.5" customHeight="1" x14ac:dyDescent="0.25">
      <c r="B1" s="17"/>
      <c r="C1" s="17"/>
      <c r="D1" s="91" t="s">
        <v>57</v>
      </c>
      <c r="E1" s="95">
        <f ca="1" xml:space="preserve"> YEAR( TODAY())-1</f>
        <v>2018</v>
      </c>
    </row>
    <row r="2" spans="1:6" ht="10.5" customHeight="1" x14ac:dyDescent="0.25">
      <c r="B2" s="16"/>
      <c r="C2" s="17"/>
      <c r="D2" s="17"/>
      <c r="E2" s="17"/>
    </row>
    <row r="3" spans="1:6" x14ac:dyDescent="0.25">
      <c r="A3" s="150" t="s">
        <v>59</v>
      </c>
      <c r="B3" s="150"/>
      <c r="C3" s="150"/>
      <c r="D3" s="150"/>
      <c r="E3" s="150"/>
    </row>
    <row r="4" spans="1:6" ht="15.75" customHeight="1" x14ac:dyDescent="0.25">
      <c r="A4" s="150" t="s">
        <v>60</v>
      </c>
      <c r="B4" s="150"/>
      <c r="C4" s="150"/>
      <c r="D4" s="150"/>
      <c r="E4" s="150"/>
    </row>
    <row r="5" spans="1:6" ht="21.75" customHeight="1" x14ac:dyDescent="0.25">
      <c r="A5" s="151" t="s">
        <v>61</v>
      </c>
      <c r="B5" s="151"/>
      <c r="C5" s="151"/>
      <c r="D5" s="151"/>
      <c r="E5" s="151"/>
      <c r="F5" s="18"/>
    </row>
    <row r="6" spans="1:6" ht="30.75" customHeight="1" x14ac:dyDescent="0.25">
      <c r="A6" s="152" t="s">
        <v>58</v>
      </c>
      <c r="B6" s="152"/>
      <c r="C6" s="152"/>
      <c r="D6" s="152"/>
      <c r="E6" s="152"/>
      <c r="F6" s="18"/>
    </row>
    <row r="7" spans="1:6" ht="15" customHeight="1" x14ac:dyDescent="0.25">
      <c r="A7" s="33"/>
      <c r="B7" s="36"/>
      <c r="C7" s="36"/>
      <c r="D7" s="36"/>
      <c r="E7" s="34"/>
      <c r="F7" s="18"/>
    </row>
    <row r="8" spans="1:6" ht="48" customHeight="1" x14ac:dyDescent="0.25">
      <c r="A8" s="153" t="s">
        <v>94</v>
      </c>
      <c r="B8" s="153"/>
      <c r="C8" s="153"/>
      <c r="D8" s="153"/>
      <c r="E8" s="153"/>
      <c r="F8" s="18"/>
    </row>
    <row r="9" spans="1:6" ht="38.25" customHeight="1" x14ac:dyDescent="0.25">
      <c r="A9" s="89" t="s">
        <v>79</v>
      </c>
      <c r="B9" s="139" t="s">
        <v>82</v>
      </c>
      <c r="C9" s="140"/>
      <c r="D9" s="140"/>
      <c r="E9" s="140"/>
    </row>
    <row r="10" spans="1:6" ht="31.5" customHeight="1" x14ac:dyDescent="0.25">
      <c r="A10" s="89" t="s">
        <v>80</v>
      </c>
      <c r="B10" s="140" t="s">
        <v>95</v>
      </c>
      <c r="C10" s="140"/>
      <c r="D10" s="140"/>
      <c r="E10" s="140"/>
    </row>
    <row r="11" spans="1:6" ht="31.5" customHeight="1" x14ac:dyDescent="0.25">
      <c r="A11" s="90" t="s">
        <v>81</v>
      </c>
      <c r="B11" s="145" t="s">
        <v>190</v>
      </c>
      <c r="C11" s="146"/>
      <c r="D11" s="146"/>
      <c r="E11" s="146"/>
    </row>
    <row r="12" spans="1:6" ht="32.25" customHeight="1" x14ac:dyDescent="0.25">
      <c r="A12" s="148" t="s">
        <v>4</v>
      </c>
      <c r="B12" s="148"/>
      <c r="C12" s="96"/>
      <c r="D12" s="97"/>
      <c r="E12" s="98"/>
      <c r="F12" s="14"/>
    </row>
    <row r="13" spans="1:6" ht="32.25" customHeight="1" x14ac:dyDescent="0.25">
      <c r="A13" s="8" t="s">
        <v>6</v>
      </c>
      <c r="B13" s="8" t="s">
        <v>1</v>
      </c>
      <c r="C13" s="8" t="s">
        <v>2</v>
      </c>
      <c r="D13" s="62" t="s">
        <v>7</v>
      </c>
      <c r="E13" s="62" t="s">
        <v>0</v>
      </c>
      <c r="F13" s="25"/>
    </row>
    <row r="14" spans="1:6" ht="32.1" customHeight="1" x14ac:dyDescent="0.25">
      <c r="A14" s="63" t="s">
        <v>96</v>
      </c>
      <c r="B14" s="63" t="s">
        <v>97</v>
      </c>
      <c r="C14" s="63" t="s">
        <v>98</v>
      </c>
      <c r="D14" s="134" t="s">
        <v>99</v>
      </c>
      <c r="E14" s="123" t="s">
        <v>100</v>
      </c>
      <c r="F14" s="18"/>
    </row>
    <row r="15" spans="1:6" ht="32.1" customHeight="1" x14ac:dyDescent="0.25">
      <c r="A15" s="20"/>
      <c r="B15" s="20"/>
      <c r="C15" s="20"/>
      <c r="D15" s="21"/>
      <c r="E15" s="21"/>
      <c r="F15" s="18"/>
    </row>
    <row r="16" spans="1:6" ht="32.1" customHeight="1" x14ac:dyDescent="0.25">
      <c r="A16" s="87" t="s">
        <v>77</v>
      </c>
      <c r="B16" s="30"/>
      <c r="C16" s="31"/>
      <c r="D16" s="31"/>
      <c r="E16" s="31"/>
      <c r="F16" s="18"/>
    </row>
    <row r="17" spans="1:6" ht="36" customHeight="1" x14ac:dyDescent="0.25">
      <c r="A17" s="88" t="s">
        <v>55</v>
      </c>
      <c r="B17" s="147" t="s">
        <v>56</v>
      </c>
      <c r="C17" s="147"/>
      <c r="D17" s="147" t="s">
        <v>85</v>
      </c>
      <c r="E17" s="147"/>
      <c r="F17" s="18"/>
    </row>
    <row r="18" spans="1:6" ht="54" customHeight="1" x14ac:dyDescent="0.25">
      <c r="A18" s="64"/>
      <c r="B18" s="141"/>
      <c r="C18" s="141"/>
      <c r="D18" s="141"/>
      <c r="E18" s="141"/>
      <c r="F18" s="18"/>
    </row>
    <row r="19" spans="1:6" ht="21" customHeight="1" x14ac:dyDescent="0.25">
      <c r="A19" s="149"/>
      <c r="B19" s="149"/>
      <c r="C19" s="149"/>
      <c r="D19" s="149"/>
      <c r="E19" s="149"/>
      <c r="F19" s="18"/>
    </row>
    <row r="20" spans="1:6" ht="32.25" customHeight="1" x14ac:dyDescent="0.25">
      <c r="A20" s="142" t="s">
        <v>76</v>
      </c>
      <c r="B20" s="142"/>
      <c r="C20" s="142"/>
      <c r="D20" s="57"/>
      <c r="E20" s="79" t="s">
        <v>5</v>
      </c>
      <c r="F20" s="18"/>
    </row>
    <row r="21" spans="1:6" ht="22.5" customHeight="1" x14ac:dyDescent="0.25">
      <c r="A21" s="142" t="s">
        <v>72</v>
      </c>
      <c r="B21" s="142"/>
      <c r="C21" s="142"/>
      <c r="D21" s="93"/>
      <c r="E21" s="79" t="s">
        <v>5</v>
      </c>
      <c r="F21" s="18"/>
    </row>
    <row r="22" spans="1:6" ht="25.5" customHeight="1" x14ac:dyDescent="0.25">
      <c r="A22" s="142"/>
      <c r="B22" s="142"/>
      <c r="C22" s="142"/>
      <c r="D22" s="58"/>
      <c r="E22" s="79" t="s">
        <v>8</v>
      </c>
      <c r="F22" s="18"/>
    </row>
    <row r="23" spans="1:6" ht="31.5" customHeight="1" x14ac:dyDescent="0.25">
      <c r="A23" s="144" t="s">
        <v>73</v>
      </c>
      <c r="B23" s="144"/>
      <c r="C23" s="144"/>
      <c r="D23" s="94"/>
      <c r="E23" s="79" t="s">
        <v>5</v>
      </c>
      <c r="F23" s="18"/>
    </row>
    <row r="24" spans="1:6" ht="15.75" customHeight="1" x14ac:dyDescent="0.25">
      <c r="A24" s="40"/>
      <c r="B24" s="40"/>
      <c r="C24" s="40"/>
      <c r="D24" s="32"/>
      <c r="E24" s="22"/>
      <c r="F24" s="18"/>
    </row>
    <row r="25" spans="1:6" ht="28.5" customHeight="1" x14ac:dyDescent="0.25">
      <c r="A25" s="86" t="s">
        <v>89</v>
      </c>
      <c r="B25" s="35"/>
      <c r="C25" s="35"/>
      <c r="D25" s="32"/>
      <c r="E25" s="22"/>
      <c r="F25" s="18"/>
    </row>
    <row r="26" spans="1:6" ht="28.5" customHeight="1" x14ac:dyDescent="0.25">
      <c r="A26" s="85" t="s">
        <v>87</v>
      </c>
      <c r="B26" s="143" t="s">
        <v>101</v>
      </c>
      <c r="C26" s="143"/>
      <c r="D26" s="143"/>
      <c r="E26" s="143"/>
      <c r="F26" s="18"/>
    </row>
    <row r="27" spans="1:6" ht="28.5" customHeight="1" x14ac:dyDescent="0.25">
      <c r="A27" s="85" t="s">
        <v>88</v>
      </c>
      <c r="B27" s="143" t="s">
        <v>102</v>
      </c>
      <c r="C27" s="143"/>
      <c r="D27" s="143"/>
      <c r="E27" s="143"/>
      <c r="F27" s="18"/>
    </row>
    <row r="28" spans="1:6" ht="14.25" customHeight="1" x14ac:dyDescent="0.25">
      <c r="A28" s="37"/>
      <c r="B28" s="35"/>
      <c r="C28" s="35"/>
      <c r="D28" s="32"/>
      <c r="E28" s="22"/>
      <c r="F28" s="18"/>
    </row>
    <row r="29" spans="1:6" x14ac:dyDescent="0.25">
      <c r="A29" s="65" t="s">
        <v>86</v>
      </c>
      <c r="B29" s="39"/>
      <c r="C29" s="19"/>
      <c r="D29" s="138"/>
      <c r="E29" s="138"/>
      <c r="F29" s="18"/>
    </row>
    <row r="30" spans="1:6" ht="26.25" customHeight="1" x14ac:dyDescent="0.25">
      <c r="B30" s="18"/>
      <c r="C30" s="18"/>
      <c r="D30" s="138"/>
      <c r="E30" s="138"/>
      <c r="F30" s="18"/>
    </row>
  </sheetData>
  <sheetProtection selectLockedCells="1"/>
  <mergeCells count="20">
    <mergeCell ref="A3:E3"/>
    <mergeCell ref="A4:E4"/>
    <mergeCell ref="A5:E5"/>
    <mergeCell ref="A6:E6"/>
    <mergeCell ref="A8:E8"/>
    <mergeCell ref="D29:E30"/>
    <mergeCell ref="B9:E9"/>
    <mergeCell ref="B18:C18"/>
    <mergeCell ref="D18:E18"/>
    <mergeCell ref="A21:C22"/>
    <mergeCell ref="B26:E26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tabSelected="1" topLeftCell="A43" zoomScale="75" zoomScaleNormal="75" workbookViewId="0">
      <selection activeCell="A59" sqref="A59"/>
    </sheetView>
  </sheetViews>
  <sheetFormatPr defaultRowHeight="12.75" x14ac:dyDescent="0.2"/>
  <cols>
    <col min="1" max="1" width="8.28515625" style="41" customWidth="1"/>
    <col min="2" max="2" width="16.28515625" style="41" customWidth="1"/>
    <col min="3" max="3" width="19.85546875" style="41" customWidth="1"/>
    <col min="4" max="4" width="21.5703125" style="41" customWidth="1"/>
    <col min="5" max="5" width="12.85546875" style="41" customWidth="1"/>
    <col min="6" max="6" width="16.28515625" style="41" customWidth="1"/>
    <col min="7" max="7" width="16.140625" style="41" customWidth="1"/>
    <col min="8" max="9" width="13.28515625" style="41" customWidth="1"/>
    <col min="10" max="10" width="14.5703125" style="41" customWidth="1"/>
    <col min="11" max="11" width="9.140625" style="41"/>
    <col min="12" max="12" width="10.5703125" style="47" customWidth="1"/>
    <col min="13" max="13" width="9.28515625" style="47" customWidth="1"/>
    <col min="14" max="14" width="8.140625" style="47" customWidth="1"/>
    <col min="15" max="15" width="8.85546875" style="47" customWidth="1"/>
    <col min="16" max="16" width="9.140625" style="47" customWidth="1"/>
    <col min="17" max="18" width="9.7109375" style="47" customWidth="1"/>
    <col min="19" max="19" width="10.7109375" style="47" customWidth="1"/>
    <col min="20" max="20" width="8.85546875" style="47" customWidth="1"/>
    <col min="21" max="21" width="9.5703125" style="47" customWidth="1"/>
    <col min="22" max="22" width="8.28515625" style="47" customWidth="1"/>
    <col min="23" max="23" width="13.5703125" style="47" customWidth="1"/>
    <col min="24" max="25" width="9.140625" style="47"/>
    <col min="26" max="16384" width="9.140625" style="41"/>
  </cols>
  <sheetData>
    <row r="1" spans="1:25" x14ac:dyDescent="0.2">
      <c r="A1" s="173" t="s">
        <v>0</v>
      </c>
      <c r="B1" s="170" t="s">
        <v>75</v>
      </c>
      <c r="C1" s="170" t="s">
        <v>62</v>
      </c>
      <c r="D1" s="170" t="s">
        <v>70</v>
      </c>
      <c r="E1" s="170" t="s">
        <v>63</v>
      </c>
      <c r="F1" s="170" t="s">
        <v>64</v>
      </c>
      <c r="G1" s="170" t="s">
        <v>69</v>
      </c>
      <c r="H1" s="170" t="s">
        <v>65</v>
      </c>
      <c r="I1" s="170" t="s">
        <v>71</v>
      </c>
      <c r="J1" s="157" t="s">
        <v>74</v>
      </c>
      <c r="K1" s="157" t="s">
        <v>9</v>
      </c>
      <c r="L1" s="160" t="s">
        <v>54</v>
      </c>
      <c r="M1" s="161"/>
      <c r="N1" s="161"/>
      <c r="O1" s="161"/>
      <c r="P1" s="161"/>
      <c r="Q1" s="161"/>
      <c r="R1" s="161"/>
      <c r="S1" s="161"/>
      <c r="T1" s="161"/>
      <c r="U1" s="161"/>
      <c r="V1" s="162"/>
      <c r="W1" s="157" t="s">
        <v>10</v>
      </c>
      <c r="X1" s="46"/>
    </row>
    <row r="2" spans="1:25" ht="29.25" customHeight="1" x14ac:dyDescent="0.2">
      <c r="A2" s="173"/>
      <c r="B2" s="172"/>
      <c r="C2" s="172"/>
      <c r="D2" s="172"/>
      <c r="E2" s="172"/>
      <c r="F2" s="172"/>
      <c r="G2" s="172"/>
      <c r="H2" s="172"/>
      <c r="I2" s="172"/>
      <c r="J2" s="158"/>
      <c r="K2" s="158"/>
      <c r="L2" s="160" t="s">
        <v>11</v>
      </c>
      <c r="M2" s="161"/>
      <c r="N2" s="161"/>
      <c r="O2" s="161"/>
      <c r="P2" s="162"/>
      <c r="Q2" s="163" t="s">
        <v>12</v>
      </c>
      <c r="R2" s="163"/>
      <c r="S2" s="164" t="s">
        <v>13</v>
      </c>
      <c r="T2" s="167" t="s">
        <v>14</v>
      </c>
      <c r="U2" s="167" t="s">
        <v>15</v>
      </c>
      <c r="V2" s="167" t="s">
        <v>16</v>
      </c>
      <c r="W2" s="158"/>
    </row>
    <row r="3" spans="1:25" x14ac:dyDescent="0.2">
      <c r="A3" s="173"/>
      <c r="B3" s="172"/>
      <c r="C3" s="172"/>
      <c r="D3" s="172"/>
      <c r="E3" s="172"/>
      <c r="F3" s="172"/>
      <c r="G3" s="172"/>
      <c r="H3" s="172"/>
      <c r="I3" s="172"/>
      <c r="J3" s="158"/>
      <c r="K3" s="158"/>
      <c r="L3" s="170" t="s">
        <v>49</v>
      </c>
      <c r="M3" s="164" t="s">
        <v>17</v>
      </c>
      <c r="N3" s="164" t="s">
        <v>50</v>
      </c>
      <c r="O3" s="164" t="s">
        <v>18</v>
      </c>
      <c r="P3" s="164" t="s">
        <v>51</v>
      </c>
      <c r="Q3" s="164" t="s">
        <v>19</v>
      </c>
      <c r="R3" s="164" t="s">
        <v>20</v>
      </c>
      <c r="S3" s="165"/>
      <c r="T3" s="168"/>
      <c r="U3" s="168"/>
      <c r="V3" s="168"/>
      <c r="W3" s="158"/>
    </row>
    <row r="4" spans="1:25" ht="61.5" customHeight="1" x14ac:dyDescent="0.2">
      <c r="A4" s="174"/>
      <c r="B4" s="171"/>
      <c r="C4" s="171"/>
      <c r="D4" s="171"/>
      <c r="E4" s="171"/>
      <c r="F4" s="171"/>
      <c r="G4" s="171"/>
      <c r="H4" s="171"/>
      <c r="I4" s="171"/>
      <c r="J4" s="159"/>
      <c r="K4" s="159"/>
      <c r="L4" s="171"/>
      <c r="M4" s="166"/>
      <c r="N4" s="166"/>
      <c r="O4" s="166"/>
      <c r="P4" s="166"/>
      <c r="Q4" s="166"/>
      <c r="R4" s="166"/>
      <c r="S4" s="166"/>
      <c r="T4" s="169"/>
      <c r="U4" s="169"/>
      <c r="V4" s="169"/>
      <c r="W4" s="159"/>
    </row>
    <row r="5" spans="1:25" s="42" customFormat="1" ht="51" x14ac:dyDescent="0.2">
      <c r="A5" s="9" t="s">
        <v>21</v>
      </c>
      <c r="B5" s="54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4" t="s">
        <v>67</v>
      </c>
      <c r="H5" s="9" t="s">
        <v>21</v>
      </c>
      <c r="I5" s="54" t="s">
        <v>66</v>
      </c>
      <c r="J5" s="9" t="s">
        <v>21</v>
      </c>
      <c r="K5" s="9" t="s">
        <v>22</v>
      </c>
      <c r="L5" s="66" t="s">
        <v>23</v>
      </c>
      <c r="M5" s="66" t="s">
        <v>53</v>
      </c>
      <c r="N5" s="66" t="s">
        <v>23</v>
      </c>
      <c r="O5" s="66" t="s">
        <v>23</v>
      </c>
      <c r="P5" s="66" t="s">
        <v>23</v>
      </c>
      <c r="Q5" s="67" t="s">
        <v>24</v>
      </c>
      <c r="R5" s="67" t="s">
        <v>24</v>
      </c>
      <c r="S5" s="67" t="s">
        <v>24</v>
      </c>
      <c r="T5" s="68" t="s">
        <v>25</v>
      </c>
      <c r="U5" s="66" t="s">
        <v>26</v>
      </c>
      <c r="V5" s="68" t="s">
        <v>27</v>
      </c>
      <c r="W5" s="69" t="s">
        <v>21</v>
      </c>
      <c r="X5" s="48"/>
      <c r="Y5" s="48"/>
    </row>
    <row r="6" spans="1:25" ht="13.5" thickBo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5" ht="102.75" thickTop="1" x14ac:dyDescent="0.2">
      <c r="A7" s="92">
        <v>1</v>
      </c>
      <c r="B7" s="24" t="s">
        <v>33</v>
      </c>
      <c r="C7" s="24" t="s">
        <v>191</v>
      </c>
      <c r="D7" s="24" t="s">
        <v>103</v>
      </c>
      <c r="E7" s="84">
        <v>3972</v>
      </c>
      <c r="F7" s="24" t="s">
        <v>104</v>
      </c>
      <c r="G7" s="24" t="s">
        <v>105</v>
      </c>
      <c r="H7" s="24" t="s">
        <v>105</v>
      </c>
      <c r="I7" s="43" t="s">
        <v>91</v>
      </c>
      <c r="J7" s="44" t="s">
        <v>106</v>
      </c>
      <c r="K7" s="105">
        <v>258</v>
      </c>
      <c r="L7" s="70">
        <v>0</v>
      </c>
      <c r="M7" s="70">
        <v>0</v>
      </c>
      <c r="N7" s="71">
        <v>0</v>
      </c>
      <c r="O7" s="71">
        <v>0</v>
      </c>
      <c r="P7" s="71">
        <v>0</v>
      </c>
      <c r="Q7" s="70">
        <v>485</v>
      </c>
      <c r="R7" s="70">
        <v>0</v>
      </c>
      <c r="S7" s="78">
        <f>(L7*6000+M7*9300+N7*11628+O7*12778+P7*3800)/1000+SUM(Q7:R7)</f>
        <v>485</v>
      </c>
      <c r="T7" s="70"/>
      <c r="U7" s="78">
        <f>((L7*6000*350+M7*9300*202+N7*11628*270+O7*12778*227+P7*3800*43)+(Q7*819+R7*290)*1000)/1000000</f>
        <v>397.21499999999997</v>
      </c>
      <c r="V7" s="78" t="str">
        <f>IF(T7=0,"",#REF!/T7)</f>
        <v/>
      </c>
      <c r="W7" s="99" t="s">
        <v>107</v>
      </c>
    </row>
    <row r="8" spans="1:25" ht="63.75" x14ac:dyDescent="0.2">
      <c r="A8" s="92">
        <v>2</v>
      </c>
      <c r="B8" s="24" t="s">
        <v>33</v>
      </c>
      <c r="C8" s="24" t="s">
        <v>192</v>
      </c>
      <c r="D8" s="24" t="s">
        <v>108</v>
      </c>
      <c r="E8" s="84">
        <v>3620</v>
      </c>
      <c r="F8" s="24"/>
      <c r="G8" s="24"/>
      <c r="H8" s="24" t="s">
        <v>37</v>
      </c>
      <c r="I8" s="43" t="s">
        <v>91</v>
      </c>
      <c r="J8" s="44" t="s">
        <v>181</v>
      </c>
      <c r="K8" s="105">
        <v>13</v>
      </c>
      <c r="L8" s="70">
        <v>0</v>
      </c>
      <c r="M8" s="70">
        <v>0</v>
      </c>
      <c r="N8" s="71">
        <v>15</v>
      </c>
      <c r="O8" s="71">
        <v>0</v>
      </c>
      <c r="P8" s="71">
        <v>0</v>
      </c>
      <c r="Q8" s="70">
        <v>0</v>
      </c>
      <c r="R8" s="70">
        <v>0</v>
      </c>
      <c r="S8" s="78">
        <f t="shared" ref="S8:S56" si="0">(L8*6000+M8*9300+N8*11628+O8*12778+P8*3800)/1000+SUM(Q8:R8)</f>
        <v>174.42</v>
      </c>
      <c r="T8" s="70"/>
      <c r="U8" s="78">
        <f t="shared" ref="U8:U56" si="1">((L8*6000*350+M8*9300*202+N8*11628*270+O8*12778*227+P8*3800*43)+(Q8*819+R8*290)*1000)/1000000</f>
        <v>47.093400000000003</v>
      </c>
      <c r="V8" s="78" t="str">
        <f>IF(T8=0,"",K7/T8)</f>
        <v/>
      </c>
      <c r="W8" s="102"/>
    </row>
    <row r="9" spans="1:25" ht="63.75" x14ac:dyDescent="0.2">
      <c r="A9" s="92">
        <v>3</v>
      </c>
      <c r="B9" s="24" t="s">
        <v>33</v>
      </c>
      <c r="C9" s="24" t="s">
        <v>193</v>
      </c>
      <c r="D9" s="24" t="s">
        <v>109</v>
      </c>
      <c r="E9" s="84">
        <v>4100</v>
      </c>
      <c r="F9" s="24"/>
      <c r="G9" s="24"/>
      <c r="H9" s="24" t="s">
        <v>37</v>
      </c>
      <c r="I9" s="43" t="s">
        <v>91</v>
      </c>
      <c r="J9" s="44" t="s">
        <v>181</v>
      </c>
      <c r="K9" s="105">
        <v>15</v>
      </c>
      <c r="L9" s="70">
        <v>0</v>
      </c>
      <c r="M9" s="70">
        <v>0</v>
      </c>
      <c r="N9" s="71">
        <v>17</v>
      </c>
      <c r="O9" s="71">
        <v>0</v>
      </c>
      <c r="P9" s="71">
        <v>0</v>
      </c>
      <c r="Q9" s="70">
        <v>0</v>
      </c>
      <c r="R9" s="70">
        <v>0</v>
      </c>
      <c r="S9" s="78">
        <f t="shared" si="0"/>
        <v>197.67599999999999</v>
      </c>
      <c r="T9" s="70"/>
      <c r="U9" s="78">
        <f t="shared" si="1"/>
        <v>53.372520000000002</v>
      </c>
      <c r="V9" s="78" t="str">
        <f>IF(T9=0,"",K8/T9)</f>
        <v/>
      </c>
      <c r="W9" s="72"/>
    </row>
    <row r="10" spans="1:25" ht="63.75" x14ac:dyDescent="0.2">
      <c r="A10" s="92">
        <v>4</v>
      </c>
      <c r="B10" s="24" t="s">
        <v>33</v>
      </c>
      <c r="C10" s="24" t="s">
        <v>194</v>
      </c>
      <c r="D10" s="24" t="s">
        <v>110</v>
      </c>
      <c r="E10" s="84">
        <v>1098</v>
      </c>
      <c r="F10" s="24"/>
      <c r="G10" s="24"/>
      <c r="H10" s="24" t="s">
        <v>37</v>
      </c>
      <c r="I10" s="43" t="s">
        <v>91</v>
      </c>
      <c r="J10" s="44" t="s">
        <v>181</v>
      </c>
      <c r="K10" s="105">
        <v>4</v>
      </c>
      <c r="L10" s="70">
        <v>0</v>
      </c>
      <c r="M10" s="70">
        <v>0</v>
      </c>
      <c r="N10" s="71">
        <v>4</v>
      </c>
      <c r="O10" s="71">
        <v>0</v>
      </c>
      <c r="P10" s="71">
        <v>0</v>
      </c>
      <c r="Q10" s="70">
        <v>0</v>
      </c>
      <c r="R10" s="70">
        <v>0</v>
      </c>
      <c r="S10" s="78">
        <f t="shared" si="0"/>
        <v>46.512</v>
      </c>
      <c r="T10" s="70"/>
      <c r="U10" s="78">
        <f t="shared" si="1"/>
        <v>12.55824</v>
      </c>
      <c r="V10" s="78" t="str">
        <f>IF(T10=0,"",K9/T10)</f>
        <v/>
      </c>
      <c r="W10" s="72"/>
    </row>
    <row r="11" spans="1:25" ht="76.5" x14ac:dyDescent="0.2">
      <c r="A11" s="92">
        <v>5</v>
      </c>
      <c r="B11" s="24" t="s">
        <v>33</v>
      </c>
      <c r="C11" s="24" t="s">
        <v>195</v>
      </c>
      <c r="D11" s="24" t="s">
        <v>196</v>
      </c>
      <c r="E11" s="84">
        <v>4817</v>
      </c>
      <c r="F11" s="24" t="s">
        <v>111</v>
      </c>
      <c r="G11" s="24" t="s">
        <v>112</v>
      </c>
      <c r="H11" s="24" t="s">
        <v>113</v>
      </c>
      <c r="I11" s="43" t="s">
        <v>91</v>
      </c>
      <c r="J11" s="44" t="s">
        <v>181</v>
      </c>
      <c r="K11" s="105">
        <v>69</v>
      </c>
      <c r="L11" s="70">
        <v>0</v>
      </c>
      <c r="M11" s="70">
        <v>0</v>
      </c>
      <c r="N11" s="71">
        <v>0</v>
      </c>
      <c r="O11" s="71">
        <v>0</v>
      </c>
      <c r="P11" s="71">
        <v>0</v>
      </c>
      <c r="Q11" s="70">
        <v>0</v>
      </c>
      <c r="R11" s="70">
        <v>0</v>
      </c>
      <c r="S11" s="78">
        <f t="shared" si="0"/>
        <v>0</v>
      </c>
      <c r="T11" s="73"/>
      <c r="U11" s="78">
        <f t="shared" si="1"/>
        <v>0</v>
      </c>
      <c r="V11" s="78" t="str">
        <f>IF(T11=0,"",K10/T11)</f>
        <v/>
      </c>
      <c r="W11" s="74"/>
    </row>
    <row r="12" spans="1:25" ht="242.25" x14ac:dyDescent="0.2">
      <c r="A12" s="92">
        <v>6</v>
      </c>
      <c r="B12" s="24" t="s">
        <v>33</v>
      </c>
      <c r="C12" s="24" t="s">
        <v>197</v>
      </c>
      <c r="D12" s="24" t="s">
        <v>114</v>
      </c>
      <c r="E12" s="84">
        <v>9922</v>
      </c>
      <c r="F12" s="24" t="s">
        <v>115</v>
      </c>
      <c r="G12" s="24" t="s">
        <v>116</v>
      </c>
      <c r="H12" s="24" t="s">
        <v>117</v>
      </c>
      <c r="I12" s="43" t="s">
        <v>91</v>
      </c>
      <c r="J12" s="44" t="s">
        <v>118</v>
      </c>
      <c r="K12" s="105">
        <v>13</v>
      </c>
      <c r="L12" s="70">
        <v>0</v>
      </c>
      <c r="M12" s="70">
        <v>7.9</v>
      </c>
      <c r="N12" s="71">
        <v>0</v>
      </c>
      <c r="O12" s="71">
        <v>0</v>
      </c>
      <c r="P12" s="71">
        <v>0</v>
      </c>
      <c r="Q12" s="70">
        <v>0</v>
      </c>
      <c r="R12" s="70">
        <v>0</v>
      </c>
      <c r="S12" s="78">
        <f t="shared" si="0"/>
        <v>73.47</v>
      </c>
      <c r="T12" s="73"/>
      <c r="U12" s="78">
        <f t="shared" si="1"/>
        <v>14.84094</v>
      </c>
      <c r="V12" s="78" t="str">
        <f t="shared" ref="V12:V57" si="2">IF(T12=0,"",K12/T12)</f>
        <v/>
      </c>
      <c r="W12" s="74"/>
    </row>
    <row r="13" spans="1:25" ht="102" x14ac:dyDescent="0.2">
      <c r="A13" s="92">
        <v>7</v>
      </c>
      <c r="B13" s="24" t="s">
        <v>33</v>
      </c>
      <c r="C13" s="24" t="s">
        <v>198</v>
      </c>
      <c r="D13" s="24" t="s">
        <v>119</v>
      </c>
      <c r="E13" s="84">
        <v>3239.73</v>
      </c>
      <c r="F13" s="24"/>
      <c r="G13" s="24" t="s">
        <v>120</v>
      </c>
      <c r="H13" s="24" t="s">
        <v>121</v>
      </c>
      <c r="I13" s="43" t="s">
        <v>91</v>
      </c>
      <c r="J13" s="44" t="s">
        <v>181</v>
      </c>
      <c r="K13" s="105">
        <v>97.611000000000004</v>
      </c>
      <c r="L13" s="70">
        <v>0</v>
      </c>
      <c r="M13" s="70">
        <v>0</v>
      </c>
      <c r="N13" s="71">
        <v>0</v>
      </c>
      <c r="O13" s="71">
        <v>0</v>
      </c>
      <c r="P13" s="71">
        <v>0</v>
      </c>
      <c r="Q13" s="70">
        <v>0</v>
      </c>
      <c r="R13" s="70">
        <v>0</v>
      </c>
      <c r="S13" s="78">
        <f t="shared" si="0"/>
        <v>0</v>
      </c>
      <c r="T13" s="73"/>
      <c r="U13" s="78">
        <f t="shared" si="1"/>
        <v>0</v>
      </c>
      <c r="V13" s="78" t="str">
        <f t="shared" si="2"/>
        <v/>
      </c>
      <c r="W13" s="103" t="s">
        <v>122</v>
      </c>
    </row>
    <row r="14" spans="1:25" ht="76.5" x14ac:dyDescent="0.2">
      <c r="A14" s="92">
        <v>8</v>
      </c>
      <c r="B14" s="24" t="s">
        <v>33</v>
      </c>
      <c r="C14" s="24" t="s">
        <v>199</v>
      </c>
      <c r="D14" s="24" t="s">
        <v>123</v>
      </c>
      <c r="E14" s="84">
        <v>1251</v>
      </c>
      <c r="F14" s="24"/>
      <c r="G14" s="24"/>
      <c r="H14" s="24" t="s">
        <v>124</v>
      </c>
      <c r="I14" s="101" t="s">
        <v>91</v>
      </c>
      <c r="J14" s="44" t="s">
        <v>47</v>
      </c>
      <c r="K14" s="105">
        <v>157</v>
      </c>
      <c r="L14" s="70">
        <v>0</v>
      </c>
      <c r="M14" s="70">
        <v>4</v>
      </c>
      <c r="N14" s="71">
        <v>0</v>
      </c>
      <c r="O14" s="71">
        <v>0</v>
      </c>
      <c r="P14" s="71">
        <v>0</v>
      </c>
      <c r="Q14" s="70">
        <v>2.5</v>
      </c>
      <c r="R14" s="70">
        <v>0</v>
      </c>
      <c r="S14" s="78">
        <f t="shared" si="0"/>
        <v>39.700000000000003</v>
      </c>
      <c r="T14" s="73">
        <v>4</v>
      </c>
      <c r="U14" s="78">
        <f t="shared" si="1"/>
        <v>9.5618999999999996</v>
      </c>
      <c r="V14" s="78">
        <f t="shared" si="2"/>
        <v>39.25</v>
      </c>
      <c r="W14" s="74"/>
    </row>
    <row r="15" spans="1:25" ht="76.5" x14ac:dyDescent="0.2">
      <c r="A15" s="92">
        <v>9</v>
      </c>
      <c r="B15" s="24" t="s">
        <v>33</v>
      </c>
      <c r="C15" s="24" t="s">
        <v>200</v>
      </c>
      <c r="D15" s="24" t="s">
        <v>123</v>
      </c>
      <c r="E15" s="84">
        <v>1772</v>
      </c>
      <c r="F15" s="24"/>
      <c r="G15" s="24"/>
      <c r="H15" s="24" t="s">
        <v>125</v>
      </c>
      <c r="I15" s="101" t="s">
        <v>91</v>
      </c>
      <c r="J15" s="44" t="s">
        <v>126</v>
      </c>
      <c r="K15" s="105">
        <v>1</v>
      </c>
      <c r="L15" s="70">
        <v>0</v>
      </c>
      <c r="M15" s="70">
        <v>0</v>
      </c>
      <c r="N15" s="71">
        <v>0</v>
      </c>
      <c r="O15" s="71">
        <v>0</v>
      </c>
      <c r="P15" s="71">
        <v>0</v>
      </c>
      <c r="Q15" s="70">
        <v>0</v>
      </c>
      <c r="R15" s="70">
        <v>0</v>
      </c>
      <c r="S15" s="78">
        <f t="shared" si="0"/>
        <v>0</v>
      </c>
      <c r="T15" s="73"/>
      <c r="U15" s="78">
        <f t="shared" si="1"/>
        <v>0</v>
      </c>
      <c r="V15" s="78" t="str">
        <f t="shared" si="2"/>
        <v/>
      </c>
      <c r="W15" s="74"/>
    </row>
    <row r="16" spans="1:25" ht="89.25" x14ac:dyDescent="0.2">
      <c r="A16" s="92">
        <v>10</v>
      </c>
      <c r="B16" s="24" t="s">
        <v>33</v>
      </c>
      <c r="C16" s="24" t="s">
        <v>201</v>
      </c>
      <c r="D16" s="24" t="s">
        <v>128</v>
      </c>
      <c r="E16" s="84">
        <v>27622</v>
      </c>
      <c r="F16" s="24"/>
      <c r="G16" s="24"/>
      <c r="H16" s="24" t="s">
        <v>127</v>
      </c>
      <c r="I16" s="101" t="s">
        <v>91</v>
      </c>
      <c r="J16" s="45" t="s">
        <v>126</v>
      </c>
      <c r="K16" s="104">
        <v>4</v>
      </c>
      <c r="L16" s="70">
        <v>0</v>
      </c>
      <c r="M16" s="70">
        <v>1</v>
      </c>
      <c r="N16" s="71">
        <v>0</v>
      </c>
      <c r="O16" s="71">
        <v>0</v>
      </c>
      <c r="P16" s="71">
        <v>0</v>
      </c>
      <c r="Q16" s="70">
        <v>0</v>
      </c>
      <c r="R16" s="70">
        <v>0</v>
      </c>
      <c r="S16" s="78">
        <f t="shared" si="0"/>
        <v>9.3000000000000007</v>
      </c>
      <c r="T16" s="73"/>
      <c r="U16" s="78">
        <f t="shared" si="1"/>
        <v>1.8786</v>
      </c>
      <c r="V16" s="78" t="str">
        <f t="shared" si="2"/>
        <v/>
      </c>
      <c r="W16" s="74"/>
    </row>
    <row r="17" spans="1:23" ht="89.25" x14ac:dyDescent="0.2">
      <c r="A17" s="92">
        <v>11</v>
      </c>
      <c r="B17" s="24" t="s">
        <v>33</v>
      </c>
      <c r="C17" s="24" t="s">
        <v>202</v>
      </c>
      <c r="D17" s="29"/>
      <c r="E17" s="100">
        <v>1560</v>
      </c>
      <c r="F17" s="29"/>
      <c r="G17" s="29"/>
      <c r="H17" s="29" t="s">
        <v>129</v>
      </c>
      <c r="I17" s="101" t="s">
        <v>52</v>
      </c>
      <c r="J17" s="45" t="s">
        <v>181</v>
      </c>
      <c r="K17" s="104">
        <v>241.2</v>
      </c>
      <c r="L17" s="70">
        <v>0</v>
      </c>
      <c r="M17" s="70">
        <v>1</v>
      </c>
      <c r="N17" s="71">
        <v>0</v>
      </c>
      <c r="O17" s="71">
        <v>0</v>
      </c>
      <c r="P17" s="71">
        <v>0</v>
      </c>
      <c r="Q17" s="70">
        <v>0</v>
      </c>
      <c r="R17" s="70">
        <v>0</v>
      </c>
      <c r="S17" s="78">
        <f t="shared" si="0"/>
        <v>9.3000000000000007</v>
      </c>
      <c r="T17" s="73"/>
      <c r="U17" s="78">
        <f t="shared" si="1"/>
        <v>1.8786</v>
      </c>
      <c r="V17" s="78" t="str">
        <f t="shared" si="2"/>
        <v/>
      </c>
      <c r="W17" s="74"/>
    </row>
    <row r="18" spans="1:23" ht="140.25" x14ac:dyDescent="0.2">
      <c r="A18" s="92">
        <v>12</v>
      </c>
      <c r="B18" s="24" t="s">
        <v>38</v>
      </c>
      <c r="C18" s="24" t="s">
        <v>203</v>
      </c>
      <c r="D18" s="24"/>
      <c r="E18" s="84"/>
      <c r="F18" s="24"/>
      <c r="G18" s="24"/>
      <c r="H18" s="24" t="s">
        <v>130</v>
      </c>
      <c r="I18" s="101" t="s">
        <v>91</v>
      </c>
      <c r="J18" s="45" t="s">
        <v>126</v>
      </c>
      <c r="K18" s="104">
        <v>1.92</v>
      </c>
      <c r="L18" s="70">
        <v>0</v>
      </c>
      <c r="M18" s="70">
        <v>0</v>
      </c>
      <c r="N18" s="71">
        <v>0</v>
      </c>
      <c r="O18" s="71">
        <v>0</v>
      </c>
      <c r="P18" s="71">
        <v>0</v>
      </c>
      <c r="Q18" s="70">
        <v>2.16</v>
      </c>
      <c r="R18" s="70">
        <v>0</v>
      </c>
      <c r="S18" s="78">
        <f t="shared" si="0"/>
        <v>2.16</v>
      </c>
      <c r="T18" s="73"/>
      <c r="U18" s="78">
        <f t="shared" si="1"/>
        <v>1.7690400000000002</v>
      </c>
      <c r="V18" s="78" t="str">
        <f t="shared" si="2"/>
        <v/>
      </c>
      <c r="W18" s="74"/>
    </row>
    <row r="19" spans="1:23" ht="76.5" x14ac:dyDescent="0.2">
      <c r="A19" s="92">
        <v>13</v>
      </c>
      <c r="B19" s="24" t="s">
        <v>33</v>
      </c>
      <c r="C19" s="24" t="s">
        <v>204</v>
      </c>
      <c r="D19" s="24" t="s">
        <v>131</v>
      </c>
      <c r="E19" s="84">
        <v>1022</v>
      </c>
      <c r="F19" s="24"/>
      <c r="G19" s="24"/>
      <c r="H19" s="24" t="s">
        <v>132</v>
      </c>
      <c r="I19" s="43" t="s">
        <v>91</v>
      </c>
      <c r="J19" s="44" t="s">
        <v>126</v>
      </c>
      <c r="K19" s="104">
        <v>0.82</v>
      </c>
      <c r="L19" s="70">
        <v>0</v>
      </c>
      <c r="M19" s="70">
        <v>0</v>
      </c>
      <c r="N19" s="71">
        <v>0</v>
      </c>
      <c r="O19" s="71">
        <v>0</v>
      </c>
      <c r="P19" s="71">
        <v>0</v>
      </c>
      <c r="Q19" s="70">
        <v>0.69</v>
      </c>
      <c r="R19" s="70">
        <v>0</v>
      </c>
      <c r="S19" s="78">
        <f t="shared" si="0"/>
        <v>0.69</v>
      </c>
      <c r="T19" s="73"/>
      <c r="U19" s="78">
        <f t="shared" si="1"/>
        <v>0.56510999999999989</v>
      </c>
      <c r="V19" s="78" t="str">
        <f t="shared" si="2"/>
        <v/>
      </c>
      <c r="W19" s="74"/>
    </row>
    <row r="20" spans="1:23" ht="102" x14ac:dyDescent="0.2">
      <c r="A20" s="92">
        <v>14</v>
      </c>
      <c r="B20" s="24" t="s">
        <v>33</v>
      </c>
      <c r="C20" s="24" t="s">
        <v>205</v>
      </c>
      <c r="D20" s="24" t="s">
        <v>131</v>
      </c>
      <c r="E20" s="84">
        <v>1022</v>
      </c>
      <c r="F20" s="24"/>
      <c r="G20" s="24"/>
      <c r="H20" s="24" t="s">
        <v>133</v>
      </c>
      <c r="I20" s="43" t="s">
        <v>91</v>
      </c>
      <c r="J20" s="44" t="s">
        <v>126</v>
      </c>
      <c r="K20" s="104">
        <v>8.34</v>
      </c>
      <c r="L20" s="70">
        <v>0</v>
      </c>
      <c r="M20" s="70">
        <v>0</v>
      </c>
      <c r="N20" s="71">
        <v>0</v>
      </c>
      <c r="O20" s="71">
        <v>0</v>
      </c>
      <c r="P20" s="71">
        <v>0</v>
      </c>
      <c r="Q20" s="70">
        <v>5.44</v>
      </c>
      <c r="R20" s="70">
        <v>0</v>
      </c>
      <c r="S20" s="78">
        <f t="shared" si="0"/>
        <v>5.44</v>
      </c>
      <c r="T20" s="73"/>
      <c r="U20" s="78">
        <f t="shared" si="1"/>
        <v>4.4553600000000007</v>
      </c>
      <c r="V20" s="78" t="str">
        <f t="shared" si="2"/>
        <v/>
      </c>
      <c r="W20" s="74"/>
    </row>
    <row r="21" spans="1:23" ht="89.25" x14ac:dyDescent="0.2">
      <c r="A21" s="92">
        <v>15</v>
      </c>
      <c r="B21" s="24" t="s">
        <v>33</v>
      </c>
      <c r="C21" s="24" t="s">
        <v>206</v>
      </c>
      <c r="D21" s="24" t="s">
        <v>134</v>
      </c>
      <c r="E21" s="84">
        <v>1548</v>
      </c>
      <c r="F21" s="24"/>
      <c r="G21" s="24"/>
      <c r="H21" s="24" t="s">
        <v>135</v>
      </c>
      <c r="I21" s="43" t="s">
        <v>91</v>
      </c>
      <c r="J21" s="44" t="s">
        <v>126</v>
      </c>
      <c r="K21" s="105">
        <v>0.42</v>
      </c>
      <c r="L21" s="70">
        <v>0</v>
      </c>
      <c r="M21" s="70">
        <v>0</v>
      </c>
      <c r="N21" s="71">
        <v>0</v>
      </c>
      <c r="O21" s="71">
        <v>0</v>
      </c>
      <c r="P21" s="71">
        <v>0</v>
      </c>
      <c r="Q21" s="70">
        <v>1.73</v>
      </c>
      <c r="R21" s="70">
        <v>0</v>
      </c>
      <c r="S21" s="78">
        <f t="shared" si="0"/>
        <v>1.73</v>
      </c>
      <c r="T21" s="70"/>
      <c r="U21" s="78">
        <f t="shared" si="1"/>
        <v>1.4168700000000001</v>
      </c>
      <c r="V21" s="78" t="str">
        <f t="shared" si="2"/>
        <v/>
      </c>
      <c r="W21" s="72"/>
    </row>
    <row r="22" spans="1:23" ht="89.25" x14ac:dyDescent="0.2">
      <c r="A22" s="92">
        <v>16</v>
      </c>
      <c r="B22" s="24" t="s">
        <v>33</v>
      </c>
      <c r="C22" s="24" t="s">
        <v>207</v>
      </c>
      <c r="D22" s="24"/>
      <c r="E22" s="84">
        <v>5860</v>
      </c>
      <c r="F22" s="24" t="s">
        <v>136</v>
      </c>
      <c r="G22" s="24" t="s">
        <v>137</v>
      </c>
      <c r="H22" s="24" t="s">
        <v>138</v>
      </c>
      <c r="I22" s="43" t="s">
        <v>91</v>
      </c>
      <c r="J22" s="44" t="s">
        <v>126</v>
      </c>
      <c r="K22" s="105">
        <v>263.66000000000003</v>
      </c>
      <c r="L22" s="70">
        <v>0</v>
      </c>
      <c r="M22" s="70">
        <v>0</v>
      </c>
      <c r="N22" s="71">
        <v>0</v>
      </c>
      <c r="O22" s="71">
        <v>0</v>
      </c>
      <c r="P22" s="71">
        <v>0</v>
      </c>
      <c r="Q22" s="70">
        <v>180.96</v>
      </c>
      <c r="R22" s="70">
        <v>771.46</v>
      </c>
      <c r="S22" s="78">
        <f t="shared" si="0"/>
        <v>952.42000000000007</v>
      </c>
      <c r="T22" s="70">
        <v>99.05</v>
      </c>
      <c r="U22" s="78">
        <f t="shared" si="1"/>
        <v>371.92964000000001</v>
      </c>
      <c r="V22" s="78">
        <f>IF(T22=0,"",K22/T22)</f>
        <v>2.6618879353861691</v>
      </c>
      <c r="W22" s="72"/>
    </row>
    <row r="23" spans="1:23" ht="140.25" x14ac:dyDescent="0.2">
      <c r="A23" s="92">
        <v>17</v>
      </c>
      <c r="B23" s="24" t="s">
        <v>33</v>
      </c>
      <c r="C23" s="24" t="s">
        <v>208</v>
      </c>
      <c r="D23" s="24" t="s">
        <v>139</v>
      </c>
      <c r="E23" s="84">
        <v>3108</v>
      </c>
      <c r="F23" s="24"/>
      <c r="G23" s="24"/>
      <c r="H23" s="24" t="s">
        <v>140</v>
      </c>
      <c r="I23" s="43" t="s">
        <v>91</v>
      </c>
      <c r="J23" s="44" t="s">
        <v>181</v>
      </c>
      <c r="K23" s="105">
        <v>108</v>
      </c>
      <c r="L23" s="70">
        <v>0</v>
      </c>
      <c r="M23" s="70">
        <v>2</v>
      </c>
      <c r="N23" s="71">
        <v>0</v>
      </c>
      <c r="O23" s="71">
        <v>0</v>
      </c>
      <c r="P23" s="71">
        <v>0</v>
      </c>
      <c r="Q23" s="70">
        <v>7</v>
      </c>
      <c r="R23" s="70">
        <v>0</v>
      </c>
      <c r="S23" s="78">
        <f t="shared" si="0"/>
        <v>25.6</v>
      </c>
      <c r="T23" s="70">
        <v>3</v>
      </c>
      <c r="U23" s="78">
        <f t="shared" si="1"/>
        <v>9.4901999999999997</v>
      </c>
      <c r="V23" s="78">
        <f t="shared" si="2"/>
        <v>36</v>
      </c>
      <c r="W23" s="72"/>
    </row>
    <row r="24" spans="1:23" ht="153" x14ac:dyDescent="0.2">
      <c r="A24" s="92">
        <v>18</v>
      </c>
      <c r="B24" s="24" t="s">
        <v>33</v>
      </c>
      <c r="C24" s="24" t="s">
        <v>209</v>
      </c>
      <c r="D24" s="24" t="s">
        <v>141</v>
      </c>
      <c r="E24" s="84">
        <v>4437</v>
      </c>
      <c r="F24" s="24" t="s">
        <v>142</v>
      </c>
      <c r="G24" s="24" t="s">
        <v>143</v>
      </c>
      <c r="H24" s="24" t="s">
        <v>127</v>
      </c>
      <c r="I24" s="43" t="s">
        <v>91</v>
      </c>
      <c r="J24" s="44" t="s">
        <v>181</v>
      </c>
      <c r="K24" s="104">
        <v>148</v>
      </c>
      <c r="L24" s="70">
        <v>0</v>
      </c>
      <c r="M24" s="70">
        <v>0.5</v>
      </c>
      <c r="N24" s="71">
        <v>0</v>
      </c>
      <c r="O24" s="71">
        <v>0</v>
      </c>
      <c r="P24" s="71">
        <v>0</v>
      </c>
      <c r="Q24" s="70">
        <v>1</v>
      </c>
      <c r="R24" s="70">
        <v>0</v>
      </c>
      <c r="S24" s="78">
        <f t="shared" si="0"/>
        <v>5.65</v>
      </c>
      <c r="T24" s="73"/>
      <c r="U24" s="78">
        <f t="shared" si="1"/>
        <v>1.7583</v>
      </c>
      <c r="V24" s="78" t="str">
        <f t="shared" si="2"/>
        <v/>
      </c>
      <c r="W24" s="107" t="s">
        <v>147</v>
      </c>
    </row>
    <row r="25" spans="1:23" ht="153" x14ac:dyDescent="0.2">
      <c r="A25" s="92">
        <v>19</v>
      </c>
      <c r="B25" s="24" t="s">
        <v>33</v>
      </c>
      <c r="C25" s="24" t="s">
        <v>210</v>
      </c>
      <c r="D25" s="24" t="s">
        <v>144</v>
      </c>
      <c r="E25" s="84">
        <v>2976</v>
      </c>
      <c r="F25" s="24"/>
      <c r="G25" s="24" t="s">
        <v>145</v>
      </c>
      <c r="H25" s="24" t="s">
        <v>146</v>
      </c>
      <c r="I25" s="43" t="s">
        <v>91</v>
      </c>
      <c r="J25" s="44" t="s">
        <v>126</v>
      </c>
      <c r="K25" s="104">
        <v>0.2</v>
      </c>
      <c r="L25" s="70">
        <v>0</v>
      </c>
      <c r="M25" s="71">
        <v>0.4</v>
      </c>
      <c r="N25" s="71">
        <v>0</v>
      </c>
      <c r="O25" s="71">
        <v>0</v>
      </c>
      <c r="P25" s="71">
        <v>0</v>
      </c>
      <c r="Q25" s="71">
        <v>0.6</v>
      </c>
      <c r="R25" s="70">
        <v>0</v>
      </c>
      <c r="S25" s="78">
        <f t="shared" si="0"/>
        <v>4.32</v>
      </c>
      <c r="T25" s="106">
        <v>0.8</v>
      </c>
      <c r="U25" s="78">
        <f t="shared" si="1"/>
        <v>1.2428399999999999</v>
      </c>
      <c r="V25" s="78">
        <f t="shared" si="2"/>
        <v>0.25</v>
      </c>
      <c r="W25" s="74"/>
    </row>
    <row r="26" spans="1:23" ht="153" x14ac:dyDescent="0.2">
      <c r="A26" s="92">
        <v>20</v>
      </c>
      <c r="B26" s="24" t="s">
        <v>33</v>
      </c>
      <c r="C26" s="130" t="s">
        <v>211</v>
      </c>
      <c r="D26" s="24" t="s">
        <v>148</v>
      </c>
      <c r="E26" s="84">
        <v>2679</v>
      </c>
      <c r="F26" s="24"/>
      <c r="G26" s="24" t="s">
        <v>145</v>
      </c>
      <c r="H26" s="24" t="s">
        <v>146</v>
      </c>
      <c r="I26" s="43" t="s">
        <v>91</v>
      </c>
      <c r="J26" s="44" t="s">
        <v>126</v>
      </c>
      <c r="K26" s="104">
        <v>0.2</v>
      </c>
      <c r="L26" s="70">
        <v>0</v>
      </c>
      <c r="M26" s="71">
        <v>0.4</v>
      </c>
      <c r="N26" s="71">
        <v>0</v>
      </c>
      <c r="O26" s="71">
        <v>0</v>
      </c>
      <c r="P26" s="71">
        <v>0</v>
      </c>
      <c r="Q26" s="71">
        <v>0.5</v>
      </c>
      <c r="R26" s="70">
        <v>0</v>
      </c>
      <c r="S26" s="78">
        <f t="shared" si="0"/>
        <v>4.2200000000000006</v>
      </c>
      <c r="T26" s="106">
        <v>0.7</v>
      </c>
      <c r="U26" s="78">
        <f t="shared" si="1"/>
        <v>1.1609400000000001</v>
      </c>
      <c r="V26" s="78">
        <f t="shared" si="2"/>
        <v>0.28571428571428575</v>
      </c>
      <c r="W26" s="74"/>
    </row>
    <row r="27" spans="1:23" ht="89.25" x14ac:dyDescent="0.2">
      <c r="A27" s="92">
        <v>21</v>
      </c>
      <c r="B27" s="24" t="s">
        <v>33</v>
      </c>
      <c r="C27" s="130" t="s">
        <v>212</v>
      </c>
      <c r="D27" s="24" t="s">
        <v>149</v>
      </c>
      <c r="E27" s="84">
        <v>479</v>
      </c>
      <c r="F27" s="24"/>
      <c r="G27" s="24" t="s">
        <v>146</v>
      </c>
      <c r="H27" s="24" t="s">
        <v>146</v>
      </c>
      <c r="I27" s="43" t="s">
        <v>91</v>
      </c>
      <c r="J27" s="44" t="s">
        <v>126</v>
      </c>
      <c r="K27" s="104">
        <v>0.1</v>
      </c>
      <c r="L27" s="70">
        <v>0</v>
      </c>
      <c r="M27" s="71">
        <v>0.1</v>
      </c>
      <c r="N27" s="71">
        <v>0</v>
      </c>
      <c r="O27" s="71">
        <v>0</v>
      </c>
      <c r="P27" s="71">
        <v>0</v>
      </c>
      <c r="Q27" s="71">
        <v>0.2</v>
      </c>
      <c r="R27" s="70">
        <v>0</v>
      </c>
      <c r="S27" s="78">
        <f t="shared" si="0"/>
        <v>1.1300000000000001</v>
      </c>
      <c r="T27" s="106">
        <v>0.3</v>
      </c>
      <c r="U27" s="78">
        <f t="shared" si="1"/>
        <v>0.35165999999999997</v>
      </c>
      <c r="V27" s="78">
        <f t="shared" si="2"/>
        <v>0.33333333333333337</v>
      </c>
      <c r="W27" s="74"/>
    </row>
    <row r="28" spans="1:23" ht="76.5" x14ac:dyDescent="0.2">
      <c r="A28" s="92">
        <v>22</v>
      </c>
      <c r="B28" s="24" t="s">
        <v>33</v>
      </c>
      <c r="C28" s="24" t="s">
        <v>213</v>
      </c>
      <c r="D28" s="24" t="s">
        <v>214</v>
      </c>
      <c r="E28" s="84">
        <v>1512</v>
      </c>
      <c r="F28" s="24"/>
      <c r="G28" s="24"/>
      <c r="H28" s="24" t="s">
        <v>150</v>
      </c>
      <c r="I28" s="43" t="s">
        <v>91</v>
      </c>
      <c r="J28" s="44" t="s">
        <v>181</v>
      </c>
      <c r="K28" s="104">
        <v>11.09</v>
      </c>
      <c r="L28" s="70">
        <v>0</v>
      </c>
      <c r="M28" s="70">
        <v>0</v>
      </c>
      <c r="N28" s="71">
        <v>0</v>
      </c>
      <c r="O28" s="71">
        <v>0</v>
      </c>
      <c r="P28" s="71">
        <v>0</v>
      </c>
      <c r="Q28" s="70">
        <v>0</v>
      </c>
      <c r="R28" s="70">
        <v>0</v>
      </c>
      <c r="S28" s="78">
        <f t="shared" si="0"/>
        <v>0</v>
      </c>
      <c r="T28" s="73"/>
      <c r="U28" s="78">
        <f t="shared" si="1"/>
        <v>0</v>
      </c>
      <c r="V28" s="78" t="str">
        <f t="shared" si="2"/>
        <v/>
      </c>
      <c r="W28" s="74"/>
    </row>
    <row r="29" spans="1:23" ht="76.5" x14ac:dyDescent="0.2">
      <c r="A29" s="92">
        <v>23</v>
      </c>
      <c r="B29" s="24" t="s">
        <v>33</v>
      </c>
      <c r="C29" s="130" t="s">
        <v>213</v>
      </c>
      <c r="D29" s="24" t="s">
        <v>151</v>
      </c>
      <c r="E29" s="84">
        <v>366</v>
      </c>
      <c r="F29" s="24"/>
      <c r="G29" s="24"/>
      <c r="H29" s="24" t="s">
        <v>150</v>
      </c>
      <c r="I29" s="43" t="s">
        <v>91</v>
      </c>
      <c r="J29" s="44" t="s">
        <v>181</v>
      </c>
      <c r="K29" s="104">
        <v>11.09</v>
      </c>
      <c r="L29" s="70">
        <v>0</v>
      </c>
      <c r="M29" s="70">
        <v>0</v>
      </c>
      <c r="N29" s="71">
        <v>0</v>
      </c>
      <c r="O29" s="71">
        <v>0</v>
      </c>
      <c r="P29" s="71">
        <v>0</v>
      </c>
      <c r="Q29" s="70">
        <v>0</v>
      </c>
      <c r="R29" s="70">
        <v>0</v>
      </c>
      <c r="S29" s="78">
        <f t="shared" si="0"/>
        <v>0</v>
      </c>
      <c r="T29" s="73"/>
      <c r="U29" s="78">
        <f t="shared" si="1"/>
        <v>0</v>
      </c>
      <c r="V29" s="78" t="str">
        <f t="shared" si="2"/>
        <v/>
      </c>
      <c r="W29" s="74"/>
    </row>
    <row r="30" spans="1:23" ht="76.5" x14ac:dyDescent="0.2">
      <c r="A30" s="92">
        <v>24</v>
      </c>
      <c r="B30" s="24" t="s">
        <v>33</v>
      </c>
      <c r="C30" s="29" t="s">
        <v>215</v>
      </c>
      <c r="D30" s="29" t="s">
        <v>152</v>
      </c>
      <c r="E30" s="84">
        <v>3360</v>
      </c>
      <c r="F30" s="29"/>
      <c r="G30" s="24"/>
      <c r="H30" s="24" t="s">
        <v>153</v>
      </c>
      <c r="I30" s="43" t="s">
        <v>91</v>
      </c>
      <c r="J30" s="44" t="s">
        <v>181</v>
      </c>
      <c r="K30" s="45">
        <v>0</v>
      </c>
      <c r="L30" s="70">
        <v>0</v>
      </c>
      <c r="M30" s="108">
        <v>0.4</v>
      </c>
      <c r="N30" s="71">
        <v>0</v>
      </c>
      <c r="O30" s="71">
        <v>0</v>
      </c>
      <c r="P30" s="71">
        <v>0</v>
      </c>
      <c r="Q30" s="70">
        <v>0</v>
      </c>
      <c r="R30" s="70">
        <v>0</v>
      </c>
      <c r="S30" s="78">
        <f t="shared" si="0"/>
        <v>3.72</v>
      </c>
      <c r="T30" s="73"/>
      <c r="U30" s="78">
        <f t="shared" si="1"/>
        <v>0.75144</v>
      </c>
      <c r="V30" s="78" t="str">
        <f t="shared" si="2"/>
        <v/>
      </c>
      <c r="W30" s="74"/>
    </row>
    <row r="31" spans="1:23" ht="72.75" customHeight="1" x14ac:dyDescent="0.2">
      <c r="A31" s="92">
        <v>25</v>
      </c>
      <c r="B31" s="24" t="s">
        <v>33</v>
      </c>
      <c r="C31" s="24" t="s">
        <v>216</v>
      </c>
      <c r="D31" s="24"/>
      <c r="E31" s="84" t="s">
        <v>154</v>
      </c>
      <c r="F31" s="24"/>
      <c r="G31" s="24"/>
      <c r="H31" s="24" t="s">
        <v>127</v>
      </c>
      <c r="I31" s="43" t="s">
        <v>91</v>
      </c>
      <c r="J31" s="44" t="s">
        <v>181</v>
      </c>
      <c r="K31" s="104">
        <v>76.34</v>
      </c>
      <c r="L31" s="70">
        <v>0</v>
      </c>
      <c r="M31" s="70">
        <v>0</v>
      </c>
      <c r="N31" s="71">
        <v>0</v>
      </c>
      <c r="O31" s="71">
        <v>0</v>
      </c>
      <c r="P31" s="71">
        <v>0</v>
      </c>
      <c r="Q31" s="70">
        <v>0</v>
      </c>
      <c r="R31" s="70">
        <v>0</v>
      </c>
      <c r="S31" s="78">
        <f t="shared" si="0"/>
        <v>0</v>
      </c>
      <c r="T31" s="73"/>
      <c r="U31" s="78">
        <f t="shared" si="1"/>
        <v>0</v>
      </c>
      <c r="V31" s="78" t="str">
        <f t="shared" si="2"/>
        <v/>
      </c>
      <c r="W31" s="74"/>
    </row>
    <row r="32" spans="1:23" ht="89.25" x14ac:dyDescent="0.2">
      <c r="A32" s="92">
        <v>26</v>
      </c>
      <c r="B32" s="24" t="s">
        <v>33</v>
      </c>
      <c r="C32" s="24" t="s">
        <v>217</v>
      </c>
      <c r="D32" s="24" t="s">
        <v>155</v>
      </c>
      <c r="E32" s="84">
        <v>2492.25</v>
      </c>
      <c r="F32" s="24" t="s">
        <v>156</v>
      </c>
      <c r="G32" s="24"/>
      <c r="H32" s="24" t="s">
        <v>150</v>
      </c>
      <c r="I32" s="43" t="s">
        <v>91</v>
      </c>
      <c r="J32" s="44" t="s">
        <v>126</v>
      </c>
      <c r="K32" s="104">
        <v>3.1</v>
      </c>
      <c r="L32" s="70">
        <v>0</v>
      </c>
      <c r="M32" s="70">
        <v>0</v>
      </c>
      <c r="N32" s="71">
        <v>0</v>
      </c>
      <c r="O32" s="71">
        <v>0</v>
      </c>
      <c r="P32" s="71">
        <v>0</v>
      </c>
      <c r="Q32" s="70">
        <v>0</v>
      </c>
      <c r="R32" s="70">
        <v>0</v>
      </c>
      <c r="S32" s="78">
        <f t="shared" si="0"/>
        <v>0</v>
      </c>
      <c r="T32" s="73"/>
      <c r="U32" s="78">
        <f t="shared" si="1"/>
        <v>0</v>
      </c>
      <c r="V32" s="78" t="str">
        <f t="shared" si="2"/>
        <v/>
      </c>
      <c r="W32" s="74"/>
    </row>
    <row r="33" spans="1:23" ht="140.25" x14ac:dyDescent="0.2">
      <c r="A33" s="92">
        <v>27</v>
      </c>
      <c r="B33" s="24" t="s">
        <v>33</v>
      </c>
      <c r="C33" s="24" t="s">
        <v>218</v>
      </c>
      <c r="D33" s="24" t="s">
        <v>157</v>
      </c>
      <c r="E33" s="84">
        <v>1471</v>
      </c>
      <c r="F33" s="24"/>
      <c r="G33" s="24"/>
      <c r="H33" s="24" t="s">
        <v>159</v>
      </c>
      <c r="I33" s="43" t="s">
        <v>91</v>
      </c>
      <c r="J33" s="44" t="s">
        <v>160</v>
      </c>
      <c r="K33" s="104">
        <v>1.99</v>
      </c>
      <c r="L33" s="70">
        <v>0</v>
      </c>
      <c r="M33" s="70">
        <v>0</v>
      </c>
      <c r="N33" s="71">
        <v>0</v>
      </c>
      <c r="O33" s="71">
        <v>0</v>
      </c>
      <c r="P33" s="71">
        <v>0</v>
      </c>
      <c r="Q33" s="70">
        <v>0</v>
      </c>
      <c r="R33" s="70">
        <v>0</v>
      </c>
      <c r="S33" s="78">
        <f t="shared" si="0"/>
        <v>0</v>
      </c>
      <c r="T33" s="73"/>
      <c r="U33" s="78">
        <f t="shared" si="1"/>
        <v>0</v>
      </c>
      <c r="V33" s="78" t="str">
        <f t="shared" si="2"/>
        <v/>
      </c>
      <c r="W33" s="110" t="s">
        <v>161</v>
      </c>
    </row>
    <row r="34" spans="1:23" ht="102" x14ac:dyDescent="0.2">
      <c r="A34" s="92">
        <v>28</v>
      </c>
      <c r="B34" s="24" t="s">
        <v>33</v>
      </c>
      <c r="C34" s="24" t="s">
        <v>219</v>
      </c>
      <c r="D34" s="24"/>
      <c r="E34" s="84">
        <v>1504</v>
      </c>
      <c r="F34" s="24" t="s">
        <v>162</v>
      </c>
      <c r="G34" s="24" t="s">
        <v>163</v>
      </c>
      <c r="H34" s="24" t="s">
        <v>164</v>
      </c>
      <c r="I34" s="43" t="s">
        <v>91</v>
      </c>
      <c r="J34" s="44" t="s">
        <v>160</v>
      </c>
      <c r="K34" s="104">
        <v>1.6</v>
      </c>
      <c r="L34" s="70">
        <v>0</v>
      </c>
      <c r="M34" s="70">
        <v>0</v>
      </c>
      <c r="N34" s="71">
        <v>0</v>
      </c>
      <c r="O34" s="71">
        <v>0</v>
      </c>
      <c r="P34" s="71">
        <v>0</v>
      </c>
      <c r="Q34" s="111">
        <v>0.5</v>
      </c>
      <c r="R34" s="70">
        <v>0</v>
      </c>
      <c r="S34" s="78">
        <f t="shared" si="0"/>
        <v>0.5</v>
      </c>
      <c r="T34" s="109">
        <v>0.5</v>
      </c>
      <c r="U34" s="78">
        <f t="shared" si="1"/>
        <v>0.40949999999999998</v>
      </c>
      <c r="V34" s="78">
        <f t="shared" si="2"/>
        <v>3.2</v>
      </c>
      <c r="W34" s="74"/>
    </row>
    <row r="35" spans="1:23" ht="102" x14ac:dyDescent="0.2">
      <c r="A35" s="92">
        <v>29</v>
      </c>
      <c r="B35" s="24" t="s">
        <v>33</v>
      </c>
      <c r="C35" s="24" t="s">
        <v>219</v>
      </c>
      <c r="D35" s="24"/>
      <c r="E35" s="84">
        <v>1504</v>
      </c>
      <c r="F35" s="24" t="s">
        <v>162</v>
      </c>
      <c r="G35" s="24" t="s">
        <v>163</v>
      </c>
      <c r="H35" s="24" t="s">
        <v>165</v>
      </c>
      <c r="I35" s="43" t="s">
        <v>91</v>
      </c>
      <c r="J35" s="44" t="s">
        <v>158</v>
      </c>
      <c r="K35" s="105">
        <v>1.2</v>
      </c>
      <c r="L35" s="70">
        <v>0</v>
      </c>
      <c r="M35" s="70">
        <v>0</v>
      </c>
      <c r="N35" s="71">
        <v>0</v>
      </c>
      <c r="O35" s="71">
        <v>0</v>
      </c>
      <c r="P35" s="71">
        <v>0</v>
      </c>
      <c r="Q35" s="70">
        <v>0</v>
      </c>
      <c r="R35" s="70">
        <v>0</v>
      </c>
      <c r="S35" s="78">
        <f t="shared" si="0"/>
        <v>0</v>
      </c>
      <c r="T35" s="70"/>
      <c r="U35" s="78">
        <f t="shared" si="1"/>
        <v>0</v>
      </c>
      <c r="V35" s="78" t="str">
        <f t="shared" si="2"/>
        <v/>
      </c>
      <c r="W35" s="112" t="s">
        <v>161</v>
      </c>
    </row>
    <row r="36" spans="1:23" ht="102" x14ac:dyDescent="0.2">
      <c r="A36" s="92">
        <v>30</v>
      </c>
      <c r="B36" s="24" t="s">
        <v>33</v>
      </c>
      <c r="C36" s="130" t="s">
        <v>220</v>
      </c>
      <c r="D36" s="29"/>
      <c r="E36" s="84">
        <v>2020</v>
      </c>
      <c r="F36" s="24" t="s">
        <v>166</v>
      </c>
      <c r="G36" s="24" t="s">
        <v>163</v>
      </c>
      <c r="H36" s="114" t="s">
        <v>167</v>
      </c>
      <c r="I36" s="43" t="s">
        <v>91</v>
      </c>
      <c r="J36" s="44" t="s">
        <v>158</v>
      </c>
      <c r="K36" s="105">
        <v>0.2</v>
      </c>
      <c r="L36" s="70">
        <v>0</v>
      </c>
      <c r="M36" s="70">
        <v>0</v>
      </c>
      <c r="N36" s="71">
        <v>0</v>
      </c>
      <c r="O36" s="71">
        <v>0</v>
      </c>
      <c r="P36" s="71">
        <v>0</v>
      </c>
      <c r="Q36" s="70">
        <v>0</v>
      </c>
      <c r="R36" s="70">
        <v>0</v>
      </c>
      <c r="S36" s="78">
        <f t="shared" si="0"/>
        <v>0</v>
      </c>
      <c r="T36" s="70"/>
      <c r="U36" s="78">
        <f t="shared" si="1"/>
        <v>0</v>
      </c>
      <c r="V36" s="78" t="str">
        <f t="shared" si="2"/>
        <v/>
      </c>
      <c r="W36" s="113" t="s">
        <v>161</v>
      </c>
    </row>
    <row r="37" spans="1:23" ht="78.75" customHeight="1" x14ac:dyDescent="0.2">
      <c r="A37" s="92">
        <v>31</v>
      </c>
      <c r="B37" s="115" t="s">
        <v>33</v>
      </c>
      <c r="C37" s="115" t="s">
        <v>221</v>
      </c>
      <c r="D37" s="115"/>
      <c r="E37" s="116">
        <v>576</v>
      </c>
      <c r="F37" s="115" t="s">
        <v>168</v>
      </c>
      <c r="G37" s="115"/>
      <c r="H37" s="115" t="s">
        <v>169</v>
      </c>
      <c r="I37" s="117" t="s">
        <v>91</v>
      </c>
      <c r="J37" s="117" t="s">
        <v>181</v>
      </c>
      <c r="K37" s="117">
        <v>112</v>
      </c>
      <c r="L37" s="70">
        <v>0</v>
      </c>
      <c r="M37" s="70">
        <v>0</v>
      </c>
      <c r="N37" s="71">
        <v>0</v>
      </c>
      <c r="O37" s="71">
        <v>0</v>
      </c>
      <c r="P37" s="71">
        <v>5</v>
      </c>
      <c r="Q37" s="70">
        <v>11</v>
      </c>
      <c r="R37" s="70">
        <v>0</v>
      </c>
      <c r="S37" s="78">
        <f t="shared" si="0"/>
        <v>30</v>
      </c>
      <c r="T37" s="70"/>
      <c r="U37" s="78">
        <f t="shared" si="1"/>
        <v>9.8260000000000005</v>
      </c>
      <c r="V37" s="78" t="str">
        <f t="shared" si="2"/>
        <v/>
      </c>
      <c r="W37" s="72"/>
    </row>
    <row r="38" spans="1:23" ht="76.5" x14ac:dyDescent="0.2">
      <c r="A38" s="92">
        <v>32</v>
      </c>
      <c r="B38" s="24" t="s">
        <v>33</v>
      </c>
      <c r="C38" s="24" t="s">
        <v>222</v>
      </c>
      <c r="D38" s="24">
        <v>14110</v>
      </c>
      <c r="E38" s="84">
        <v>2600</v>
      </c>
      <c r="F38" s="24"/>
      <c r="G38" s="24"/>
      <c r="H38" s="24" t="s">
        <v>170</v>
      </c>
      <c r="I38" s="43" t="s">
        <v>91</v>
      </c>
      <c r="J38" s="44" t="s">
        <v>181</v>
      </c>
      <c r="K38" s="105">
        <v>66</v>
      </c>
      <c r="L38" s="70">
        <v>0</v>
      </c>
      <c r="M38" s="70">
        <v>0</v>
      </c>
      <c r="N38" s="71">
        <v>0</v>
      </c>
      <c r="O38" s="71">
        <v>0</v>
      </c>
      <c r="P38" s="71">
        <v>0</v>
      </c>
      <c r="Q38" s="70">
        <v>0</v>
      </c>
      <c r="R38" s="70">
        <v>0</v>
      </c>
      <c r="S38" s="78">
        <f t="shared" si="0"/>
        <v>0</v>
      </c>
      <c r="T38" s="73"/>
      <c r="U38" s="78">
        <f t="shared" si="1"/>
        <v>0</v>
      </c>
      <c r="V38" s="78" t="str">
        <f t="shared" si="2"/>
        <v/>
      </c>
      <c r="W38" s="118" t="s">
        <v>171</v>
      </c>
    </row>
    <row r="39" spans="1:23" ht="216.75" x14ac:dyDescent="0.2">
      <c r="A39" s="92">
        <v>33</v>
      </c>
      <c r="B39" s="24" t="s">
        <v>33</v>
      </c>
      <c r="C39" s="24" t="s">
        <v>223</v>
      </c>
      <c r="D39" s="24"/>
      <c r="E39" s="84">
        <v>22600</v>
      </c>
      <c r="F39" s="24"/>
      <c r="G39" s="24" t="s">
        <v>172</v>
      </c>
      <c r="H39" s="24" t="s">
        <v>173</v>
      </c>
      <c r="I39" s="43" t="s">
        <v>91</v>
      </c>
      <c r="J39" s="44" t="s">
        <v>174</v>
      </c>
      <c r="K39" s="105">
        <v>1910.17</v>
      </c>
      <c r="L39" s="70">
        <v>0</v>
      </c>
      <c r="M39" s="70">
        <v>0</v>
      </c>
      <c r="N39" s="71">
        <v>0</v>
      </c>
      <c r="O39" s="71">
        <v>0</v>
      </c>
      <c r="P39" s="71">
        <v>0</v>
      </c>
      <c r="Q39" s="120">
        <v>313.09899999999999</v>
      </c>
      <c r="R39" s="120">
        <v>1330.961</v>
      </c>
      <c r="S39" s="78">
        <f t="shared" si="0"/>
        <v>1644.06</v>
      </c>
      <c r="T39" s="121">
        <v>163.79900000000001</v>
      </c>
      <c r="U39" s="78">
        <f t="shared" si="1"/>
        <v>642.40677100000005</v>
      </c>
      <c r="V39" s="78">
        <f t="shared" si="2"/>
        <v>11.661670706170367</v>
      </c>
      <c r="W39" s="119" t="s">
        <v>175</v>
      </c>
    </row>
    <row r="40" spans="1:23" ht="102" x14ac:dyDescent="0.2">
      <c r="A40" s="92">
        <v>34</v>
      </c>
      <c r="B40" s="24" t="s">
        <v>33</v>
      </c>
      <c r="C40" s="24" t="s">
        <v>224</v>
      </c>
      <c r="D40" s="24" t="s">
        <v>176</v>
      </c>
      <c r="E40" s="84">
        <v>2109</v>
      </c>
      <c r="F40" s="24" t="s">
        <v>177</v>
      </c>
      <c r="G40" s="24" t="s">
        <v>140</v>
      </c>
      <c r="H40" s="24" t="s">
        <v>150</v>
      </c>
      <c r="I40" s="43" t="s">
        <v>91</v>
      </c>
      <c r="J40" s="44" t="s">
        <v>160</v>
      </c>
      <c r="K40" s="105">
        <v>27</v>
      </c>
      <c r="L40" s="70">
        <v>0</v>
      </c>
      <c r="M40" s="70">
        <v>0</v>
      </c>
      <c r="N40" s="71">
        <v>1</v>
      </c>
      <c r="O40" s="71">
        <v>0</v>
      </c>
      <c r="P40" s="71">
        <v>0</v>
      </c>
      <c r="Q40" s="122">
        <v>6.6</v>
      </c>
      <c r="R40" s="70">
        <v>0</v>
      </c>
      <c r="S40" s="78">
        <f t="shared" si="0"/>
        <v>18.228000000000002</v>
      </c>
      <c r="T40" s="109">
        <v>3.8</v>
      </c>
      <c r="U40" s="78">
        <f t="shared" si="1"/>
        <v>8.5449599999999997</v>
      </c>
      <c r="V40" s="78">
        <f t="shared" si="2"/>
        <v>7.1052631578947372</v>
      </c>
      <c r="W40" s="74"/>
    </row>
    <row r="41" spans="1:23" ht="76.5" x14ac:dyDescent="0.2">
      <c r="A41" s="92">
        <v>35</v>
      </c>
      <c r="B41" s="24" t="s">
        <v>33</v>
      </c>
      <c r="C41" s="29" t="s">
        <v>225</v>
      </c>
      <c r="D41" s="29"/>
      <c r="E41" s="84">
        <v>1306</v>
      </c>
      <c r="F41" s="29"/>
      <c r="G41" s="24"/>
      <c r="H41" s="24" t="s">
        <v>178</v>
      </c>
      <c r="I41" s="43" t="s">
        <v>90</v>
      </c>
      <c r="J41" s="44"/>
      <c r="K41" s="105">
        <v>314</v>
      </c>
      <c r="L41" s="70">
        <v>0</v>
      </c>
      <c r="M41" s="70">
        <v>0</v>
      </c>
      <c r="N41" s="71">
        <v>8</v>
      </c>
      <c r="O41" s="71">
        <v>0</v>
      </c>
      <c r="P41" s="71">
        <v>0</v>
      </c>
      <c r="Q41" s="122">
        <v>120</v>
      </c>
      <c r="R41" s="70">
        <v>0</v>
      </c>
      <c r="S41" s="78">
        <f t="shared" si="0"/>
        <v>213.024</v>
      </c>
      <c r="T41" s="73"/>
      <c r="U41" s="78">
        <f t="shared" si="1"/>
        <v>123.39648</v>
      </c>
      <c r="V41" s="78" t="str">
        <f t="shared" si="2"/>
        <v/>
      </c>
      <c r="W41" s="74"/>
    </row>
    <row r="42" spans="1:23" ht="63.75" x14ac:dyDescent="0.2">
      <c r="A42" s="92">
        <v>36</v>
      </c>
      <c r="B42" s="24" t="s">
        <v>33</v>
      </c>
      <c r="C42" s="24" t="s">
        <v>226</v>
      </c>
      <c r="D42" s="24"/>
      <c r="E42" s="84">
        <v>2314</v>
      </c>
      <c r="F42" s="24" t="s">
        <v>179</v>
      </c>
      <c r="G42" s="24"/>
      <c r="H42" s="24" t="s">
        <v>180</v>
      </c>
      <c r="I42" s="43" t="s">
        <v>91</v>
      </c>
      <c r="J42" s="44" t="s">
        <v>181</v>
      </c>
      <c r="K42" s="105">
        <v>58.972000000000001</v>
      </c>
      <c r="L42" s="70">
        <v>0</v>
      </c>
      <c r="M42" s="70">
        <v>0</v>
      </c>
      <c r="N42" s="71">
        <v>0</v>
      </c>
      <c r="O42" s="71">
        <v>0</v>
      </c>
      <c r="P42" s="71">
        <v>0</v>
      </c>
      <c r="Q42" s="70">
        <v>0</v>
      </c>
      <c r="R42" s="70">
        <v>0</v>
      </c>
      <c r="S42" s="78">
        <f t="shared" si="0"/>
        <v>0</v>
      </c>
      <c r="T42" s="73"/>
      <c r="U42" s="78">
        <f t="shared" si="1"/>
        <v>0</v>
      </c>
      <c r="V42" s="78" t="str">
        <f t="shared" si="2"/>
        <v/>
      </c>
      <c r="W42" s="74"/>
    </row>
    <row r="43" spans="1:23" ht="127.5" x14ac:dyDescent="0.2">
      <c r="A43" s="92">
        <v>37</v>
      </c>
      <c r="B43" s="24" t="s">
        <v>33</v>
      </c>
      <c r="C43" s="24" t="s">
        <v>227</v>
      </c>
      <c r="D43" s="24"/>
      <c r="E43" s="84">
        <v>2316</v>
      </c>
      <c r="F43" s="24" t="s">
        <v>182</v>
      </c>
      <c r="G43" s="24" t="s">
        <v>183</v>
      </c>
      <c r="H43" s="24" t="s">
        <v>184</v>
      </c>
      <c r="I43" s="43" t="s">
        <v>91</v>
      </c>
      <c r="J43" s="44" t="s">
        <v>181</v>
      </c>
      <c r="K43" s="105">
        <v>32</v>
      </c>
      <c r="L43" s="70">
        <v>0</v>
      </c>
      <c r="M43" s="70">
        <v>0</v>
      </c>
      <c r="N43" s="71">
        <v>8</v>
      </c>
      <c r="O43" s="71">
        <v>0</v>
      </c>
      <c r="P43" s="71">
        <v>0</v>
      </c>
      <c r="Q43" s="70">
        <v>0</v>
      </c>
      <c r="R43" s="70">
        <v>0</v>
      </c>
      <c r="S43" s="78">
        <f t="shared" si="0"/>
        <v>93.024000000000001</v>
      </c>
      <c r="T43" s="73"/>
      <c r="U43" s="78">
        <f t="shared" si="1"/>
        <v>25.116479999999999</v>
      </c>
      <c r="V43" s="78" t="str">
        <f t="shared" si="2"/>
        <v/>
      </c>
      <c r="W43" s="74"/>
    </row>
    <row r="44" spans="1:23" ht="63.75" x14ac:dyDescent="0.2">
      <c r="A44" s="92">
        <v>38</v>
      </c>
      <c r="B44" s="124" t="s">
        <v>33</v>
      </c>
      <c r="C44" s="124" t="s">
        <v>186</v>
      </c>
      <c r="D44" s="124"/>
      <c r="E44" s="127">
        <v>2974</v>
      </c>
      <c r="F44" s="124"/>
      <c r="G44" s="124"/>
      <c r="H44" s="124" t="s">
        <v>185</v>
      </c>
      <c r="I44" s="125" t="s">
        <v>91</v>
      </c>
      <c r="J44" s="126" t="s">
        <v>160</v>
      </c>
      <c r="K44" s="128">
        <v>22.07</v>
      </c>
      <c r="L44" s="70">
        <v>0</v>
      </c>
      <c r="M44" s="70">
        <v>0</v>
      </c>
      <c r="N44" s="71">
        <v>0</v>
      </c>
      <c r="O44" s="71">
        <v>0</v>
      </c>
      <c r="P44" s="71">
        <v>0</v>
      </c>
      <c r="Q44" s="129">
        <v>23.42</v>
      </c>
      <c r="R44" s="70">
        <v>0</v>
      </c>
      <c r="S44" s="78">
        <f t="shared" si="0"/>
        <v>23.42</v>
      </c>
      <c r="T44" s="73"/>
      <c r="U44" s="78">
        <f t="shared" si="1"/>
        <v>19.180980000000005</v>
      </c>
      <c r="V44" s="78" t="str">
        <f t="shared" si="2"/>
        <v/>
      </c>
      <c r="W44" s="74"/>
    </row>
    <row r="45" spans="1:23" ht="102" x14ac:dyDescent="0.2">
      <c r="A45" s="92">
        <v>39</v>
      </c>
      <c r="B45" s="130" t="s">
        <v>33</v>
      </c>
      <c r="C45" s="131" t="s">
        <v>189</v>
      </c>
      <c r="D45" s="131"/>
      <c r="E45" s="135">
        <v>2940</v>
      </c>
      <c r="F45" s="131" t="s">
        <v>187</v>
      </c>
      <c r="G45" s="130" t="s">
        <v>188</v>
      </c>
      <c r="H45" s="130" t="s">
        <v>185</v>
      </c>
      <c r="I45" s="132" t="s">
        <v>91</v>
      </c>
      <c r="J45" s="133" t="s">
        <v>160</v>
      </c>
      <c r="K45" s="136">
        <v>10.83</v>
      </c>
      <c r="L45" s="70">
        <v>0</v>
      </c>
      <c r="M45" s="70">
        <v>0</v>
      </c>
      <c r="N45" s="71">
        <v>0</v>
      </c>
      <c r="O45" s="71">
        <v>0</v>
      </c>
      <c r="P45" s="71">
        <v>0</v>
      </c>
      <c r="Q45" s="70">
        <v>0</v>
      </c>
      <c r="R45" s="137">
        <v>10.24</v>
      </c>
      <c r="S45" s="78">
        <f t="shared" si="0"/>
        <v>10.24</v>
      </c>
      <c r="T45" s="73"/>
      <c r="U45" s="78">
        <f t="shared" si="1"/>
        <v>2.9695999999999998</v>
      </c>
      <c r="V45" s="78" t="str">
        <f t="shared" si="2"/>
        <v/>
      </c>
      <c r="W45" s="74"/>
    </row>
    <row r="46" spans="1:23" ht="178.5" x14ac:dyDescent="0.2">
      <c r="A46" s="92">
        <v>40</v>
      </c>
      <c r="B46" s="177" t="s">
        <v>33</v>
      </c>
      <c r="C46" s="177" t="s">
        <v>231</v>
      </c>
      <c r="D46" s="177" t="s">
        <v>228</v>
      </c>
      <c r="E46" s="180">
        <v>6859.5</v>
      </c>
      <c r="F46" s="177" t="s">
        <v>229</v>
      </c>
      <c r="G46" s="177" t="s">
        <v>230</v>
      </c>
      <c r="H46" s="177" t="s">
        <v>230</v>
      </c>
      <c r="I46" s="178" t="s">
        <v>91</v>
      </c>
      <c r="J46" s="179" t="s">
        <v>232</v>
      </c>
      <c r="K46" s="181">
        <v>875</v>
      </c>
      <c r="L46" s="70">
        <v>0</v>
      </c>
      <c r="M46" s="70">
        <v>0</v>
      </c>
      <c r="N46" s="71">
        <v>0</v>
      </c>
      <c r="O46" s="71">
        <v>0</v>
      </c>
      <c r="P46" s="71">
        <v>0</v>
      </c>
      <c r="Q46" s="70">
        <v>0</v>
      </c>
      <c r="R46" s="70">
        <v>0</v>
      </c>
      <c r="S46" s="78">
        <f t="shared" si="0"/>
        <v>0</v>
      </c>
      <c r="T46" s="73"/>
      <c r="U46" s="78">
        <f t="shared" si="1"/>
        <v>0</v>
      </c>
      <c r="V46" s="78" t="str">
        <f t="shared" si="2"/>
        <v/>
      </c>
      <c r="W46" s="74"/>
    </row>
    <row r="47" spans="1:23" x14ac:dyDescent="0.2">
      <c r="A47" s="92">
        <v>41</v>
      </c>
      <c r="B47" s="24"/>
      <c r="C47" s="29"/>
      <c r="D47" s="29"/>
      <c r="E47" s="84"/>
      <c r="F47" s="29"/>
      <c r="G47" s="24"/>
      <c r="H47" s="24"/>
      <c r="I47" s="43"/>
      <c r="J47" s="44"/>
      <c r="K47" s="45"/>
      <c r="L47" s="70">
        <v>0</v>
      </c>
      <c r="M47" s="70">
        <v>0</v>
      </c>
      <c r="N47" s="71">
        <v>0</v>
      </c>
      <c r="O47" s="71">
        <v>0</v>
      </c>
      <c r="P47" s="71">
        <v>0</v>
      </c>
      <c r="Q47" s="70">
        <v>0</v>
      </c>
      <c r="R47" s="70">
        <v>0</v>
      </c>
      <c r="S47" s="78">
        <f t="shared" si="0"/>
        <v>0</v>
      </c>
      <c r="T47" s="73"/>
      <c r="U47" s="78">
        <f t="shared" si="1"/>
        <v>0</v>
      </c>
      <c r="V47" s="78" t="str">
        <f t="shared" si="2"/>
        <v/>
      </c>
      <c r="W47" s="74"/>
    </row>
    <row r="48" spans="1:23" x14ac:dyDescent="0.2">
      <c r="A48" s="92">
        <v>42</v>
      </c>
      <c r="B48" s="24"/>
      <c r="C48" s="29"/>
      <c r="D48" s="29"/>
      <c r="E48" s="84"/>
      <c r="F48" s="29"/>
      <c r="G48" s="24"/>
      <c r="H48" s="24"/>
      <c r="I48" s="43"/>
      <c r="J48" s="44"/>
      <c r="K48" s="45"/>
      <c r="L48" s="70">
        <v>0</v>
      </c>
      <c r="M48" s="70">
        <v>0</v>
      </c>
      <c r="N48" s="71">
        <v>0</v>
      </c>
      <c r="O48" s="71">
        <v>0</v>
      </c>
      <c r="P48" s="71">
        <v>0</v>
      </c>
      <c r="Q48" s="70">
        <v>0</v>
      </c>
      <c r="R48" s="70">
        <v>0</v>
      </c>
      <c r="S48" s="78">
        <f t="shared" si="0"/>
        <v>0</v>
      </c>
      <c r="T48" s="73"/>
      <c r="U48" s="78">
        <f t="shared" si="1"/>
        <v>0</v>
      </c>
      <c r="V48" s="78" t="str">
        <f t="shared" si="2"/>
        <v/>
      </c>
      <c r="W48" s="74"/>
    </row>
    <row r="49" spans="1:29" x14ac:dyDescent="0.2">
      <c r="A49" s="92">
        <v>43</v>
      </c>
      <c r="B49" s="24"/>
      <c r="C49" s="29"/>
      <c r="D49" s="29"/>
      <c r="E49" s="84"/>
      <c r="F49" s="29"/>
      <c r="G49" s="24"/>
      <c r="H49" s="24"/>
      <c r="I49" s="43"/>
      <c r="J49" s="44"/>
      <c r="K49" s="45"/>
      <c r="L49" s="70">
        <v>0</v>
      </c>
      <c r="M49" s="70">
        <v>0</v>
      </c>
      <c r="N49" s="71">
        <v>0</v>
      </c>
      <c r="O49" s="71">
        <v>0</v>
      </c>
      <c r="P49" s="71">
        <v>0</v>
      </c>
      <c r="Q49" s="70">
        <v>0</v>
      </c>
      <c r="R49" s="70">
        <v>0</v>
      </c>
      <c r="S49" s="78">
        <f t="shared" si="0"/>
        <v>0</v>
      </c>
      <c r="T49" s="73"/>
      <c r="U49" s="78">
        <f t="shared" si="1"/>
        <v>0</v>
      </c>
      <c r="V49" s="78" t="str">
        <f t="shared" si="2"/>
        <v/>
      </c>
      <c r="W49" s="74"/>
    </row>
    <row r="50" spans="1:29" x14ac:dyDescent="0.2">
      <c r="A50" s="92">
        <v>44</v>
      </c>
      <c r="B50" s="24"/>
      <c r="C50" s="24"/>
      <c r="D50" s="24"/>
      <c r="E50" s="84"/>
      <c r="F50" s="24"/>
      <c r="G50" s="24"/>
      <c r="H50" s="24"/>
      <c r="I50" s="43"/>
      <c r="J50" s="44"/>
      <c r="K50" s="44"/>
      <c r="L50" s="70">
        <v>0</v>
      </c>
      <c r="M50" s="70">
        <v>0</v>
      </c>
      <c r="N50" s="71">
        <v>0</v>
      </c>
      <c r="O50" s="71">
        <v>0</v>
      </c>
      <c r="P50" s="71">
        <v>0</v>
      </c>
      <c r="Q50" s="70">
        <v>0</v>
      </c>
      <c r="R50" s="70">
        <v>0</v>
      </c>
      <c r="S50" s="78">
        <f t="shared" si="0"/>
        <v>0</v>
      </c>
      <c r="T50" s="70"/>
      <c r="U50" s="78">
        <f t="shared" si="1"/>
        <v>0</v>
      </c>
      <c r="V50" s="78" t="str">
        <f t="shared" si="2"/>
        <v/>
      </c>
      <c r="W50" s="72"/>
    </row>
    <row r="51" spans="1:29" x14ac:dyDescent="0.2">
      <c r="A51" s="92">
        <v>45</v>
      </c>
      <c r="B51" s="24"/>
      <c r="C51" s="24"/>
      <c r="D51" s="24"/>
      <c r="E51" s="84"/>
      <c r="F51" s="24"/>
      <c r="G51" s="24"/>
      <c r="H51" s="24"/>
      <c r="I51" s="43"/>
      <c r="J51" s="44"/>
      <c r="K51" s="44"/>
      <c r="L51" s="70">
        <v>0</v>
      </c>
      <c r="M51" s="70">
        <v>0</v>
      </c>
      <c r="N51" s="71">
        <v>0</v>
      </c>
      <c r="O51" s="71">
        <v>0</v>
      </c>
      <c r="P51" s="71">
        <v>0</v>
      </c>
      <c r="Q51" s="70">
        <v>0</v>
      </c>
      <c r="R51" s="70">
        <v>0</v>
      </c>
      <c r="S51" s="78">
        <f t="shared" si="0"/>
        <v>0</v>
      </c>
      <c r="T51" s="70"/>
      <c r="U51" s="78">
        <f t="shared" si="1"/>
        <v>0</v>
      </c>
      <c r="V51" s="78" t="str">
        <f t="shared" si="2"/>
        <v/>
      </c>
      <c r="W51" s="72"/>
    </row>
    <row r="52" spans="1:29" x14ac:dyDescent="0.2">
      <c r="A52" s="92">
        <v>46</v>
      </c>
      <c r="B52" s="24"/>
      <c r="C52" s="24"/>
      <c r="D52" s="24"/>
      <c r="E52" s="84"/>
      <c r="F52" s="24"/>
      <c r="G52" s="24"/>
      <c r="H52" s="24"/>
      <c r="I52" s="43"/>
      <c r="J52" s="44"/>
      <c r="K52" s="44"/>
      <c r="L52" s="70">
        <v>0</v>
      </c>
      <c r="M52" s="70">
        <v>0</v>
      </c>
      <c r="N52" s="71">
        <v>0</v>
      </c>
      <c r="O52" s="71">
        <v>0</v>
      </c>
      <c r="P52" s="71">
        <v>0</v>
      </c>
      <c r="Q52" s="70">
        <v>0</v>
      </c>
      <c r="R52" s="70">
        <v>0</v>
      </c>
      <c r="S52" s="78">
        <f t="shared" si="0"/>
        <v>0</v>
      </c>
      <c r="T52" s="70"/>
      <c r="U52" s="78">
        <f t="shared" si="1"/>
        <v>0</v>
      </c>
      <c r="V52" s="78" t="str">
        <f t="shared" si="2"/>
        <v/>
      </c>
      <c r="W52" s="72"/>
    </row>
    <row r="53" spans="1:29" x14ac:dyDescent="0.2">
      <c r="A53" s="92">
        <v>47</v>
      </c>
      <c r="B53" s="24"/>
      <c r="C53" s="29"/>
      <c r="D53" s="29"/>
      <c r="E53" s="84"/>
      <c r="F53" s="29"/>
      <c r="G53" s="24"/>
      <c r="H53" s="24"/>
      <c r="I53" s="43"/>
      <c r="J53" s="44"/>
      <c r="K53" s="45"/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0">
        <v>0</v>
      </c>
      <c r="R53" s="70">
        <v>0</v>
      </c>
      <c r="S53" s="78">
        <f t="shared" si="0"/>
        <v>0</v>
      </c>
      <c r="T53" s="73"/>
      <c r="U53" s="78">
        <f t="shared" si="1"/>
        <v>0</v>
      </c>
      <c r="V53" s="78" t="str">
        <f t="shared" si="2"/>
        <v/>
      </c>
      <c r="W53" s="74"/>
    </row>
    <row r="54" spans="1:29" x14ac:dyDescent="0.2">
      <c r="A54" s="92">
        <v>48</v>
      </c>
      <c r="B54" s="24"/>
      <c r="C54" s="29"/>
      <c r="D54" s="29"/>
      <c r="E54" s="84"/>
      <c r="F54" s="29"/>
      <c r="G54" s="24"/>
      <c r="H54" s="24"/>
      <c r="I54" s="43"/>
      <c r="J54" s="44"/>
      <c r="K54" s="45"/>
      <c r="L54" s="70">
        <v>0</v>
      </c>
      <c r="M54" s="70">
        <v>0</v>
      </c>
      <c r="N54" s="71">
        <v>0</v>
      </c>
      <c r="O54" s="71">
        <v>0</v>
      </c>
      <c r="P54" s="71">
        <v>0</v>
      </c>
      <c r="Q54" s="70">
        <v>0</v>
      </c>
      <c r="R54" s="70">
        <v>0</v>
      </c>
      <c r="S54" s="78">
        <f t="shared" si="0"/>
        <v>0</v>
      </c>
      <c r="T54" s="73"/>
      <c r="U54" s="78">
        <f t="shared" si="1"/>
        <v>0</v>
      </c>
      <c r="V54" s="78" t="str">
        <f t="shared" si="2"/>
        <v/>
      </c>
      <c r="W54" s="74"/>
    </row>
    <row r="55" spans="1:29" x14ac:dyDescent="0.2">
      <c r="A55" s="92">
        <v>49</v>
      </c>
      <c r="B55" s="24"/>
      <c r="C55" s="29"/>
      <c r="D55" s="29"/>
      <c r="E55" s="84"/>
      <c r="F55" s="29"/>
      <c r="G55" s="24"/>
      <c r="H55" s="24"/>
      <c r="I55" s="43"/>
      <c r="J55" s="44"/>
      <c r="K55" s="45"/>
      <c r="L55" s="70">
        <v>0</v>
      </c>
      <c r="M55" s="70">
        <v>0</v>
      </c>
      <c r="N55" s="71">
        <v>0</v>
      </c>
      <c r="O55" s="71">
        <v>0</v>
      </c>
      <c r="P55" s="71">
        <v>0</v>
      </c>
      <c r="Q55" s="70">
        <v>0</v>
      </c>
      <c r="R55" s="70">
        <v>0</v>
      </c>
      <c r="S55" s="78">
        <f t="shared" si="0"/>
        <v>0</v>
      </c>
      <c r="T55" s="73"/>
      <c r="U55" s="78">
        <f t="shared" si="1"/>
        <v>0</v>
      </c>
      <c r="V55" s="78" t="str">
        <f t="shared" si="2"/>
        <v/>
      </c>
      <c r="W55" s="74"/>
    </row>
    <row r="56" spans="1:29" x14ac:dyDescent="0.2">
      <c r="A56" s="92">
        <v>50</v>
      </c>
      <c r="B56" s="24"/>
      <c r="C56" s="29"/>
      <c r="D56" s="29"/>
      <c r="E56" s="84"/>
      <c r="F56" s="29"/>
      <c r="G56" s="24"/>
      <c r="H56" s="24"/>
      <c r="I56" s="43"/>
      <c r="J56" s="44"/>
      <c r="K56" s="45"/>
      <c r="L56" s="70">
        <v>0</v>
      </c>
      <c r="M56" s="70">
        <v>0</v>
      </c>
      <c r="N56" s="71">
        <v>0</v>
      </c>
      <c r="O56" s="71">
        <v>0</v>
      </c>
      <c r="P56" s="71">
        <v>0</v>
      </c>
      <c r="Q56" s="70">
        <v>0</v>
      </c>
      <c r="R56" s="70">
        <v>0</v>
      </c>
      <c r="S56" s="78">
        <f t="shared" si="0"/>
        <v>0</v>
      </c>
      <c r="T56" s="73"/>
      <c r="U56" s="78">
        <f t="shared" si="1"/>
        <v>0</v>
      </c>
      <c r="V56" s="78" t="str">
        <f t="shared" si="2"/>
        <v/>
      </c>
      <c r="W56" s="74"/>
    </row>
    <row r="57" spans="1:29" x14ac:dyDescent="0.2">
      <c r="A57" s="154" t="s">
        <v>28</v>
      </c>
      <c r="B57" s="155"/>
      <c r="C57" s="155"/>
      <c r="D57" s="155"/>
      <c r="E57" s="155"/>
      <c r="F57" s="155"/>
      <c r="G57" s="155"/>
      <c r="H57" s="155"/>
      <c r="I57" s="155"/>
      <c r="J57" s="156"/>
      <c r="K57" s="12">
        <f>SUM(K7:K56)</f>
        <v>4939.1229999999996</v>
      </c>
      <c r="L57" s="12">
        <f t="shared" ref="L57:U57" si="3">SUM(L7:L56)</f>
        <v>0</v>
      </c>
      <c r="M57" s="12">
        <f t="shared" si="3"/>
        <v>17.699999999999996</v>
      </c>
      <c r="N57" s="12">
        <f t="shared" si="3"/>
        <v>53</v>
      </c>
      <c r="O57" s="12">
        <f t="shared" si="3"/>
        <v>0</v>
      </c>
      <c r="P57" s="12">
        <f t="shared" si="3"/>
        <v>5</v>
      </c>
      <c r="Q57" s="12">
        <f t="shared" si="3"/>
        <v>1162.3990000000003</v>
      </c>
      <c r="R57" s="12">
        <f t="shared" si="3"/>
        <v>2112.6610000000001</v>
      </c>
      <c r="S57" s="75">
        <f t="shared" si="3"/>
        <v>4074.9540000000002</v>
      </c>
      <c r="T57" s="12">
        <f t="shared" si="3"/>
        <v>275.94900000000001</v>
      </c>
      <c r="U57" s="12">
        <f t="shared" si="3"/>
        <v>1765.1413709999999</v>
      </c>
      <c r="V57" s="76">
        <f t="shared" si="2"/>
        <v>17.898680553290642</v>
      </c>
      <c r="W57" s="77"/>
    </row>
    <row r="58" spans="1:29" ht="14.25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R58" s="80"/>
      <c r="S58" s="80"/>
      <c r="T58" s="49"/>
      <c r="U58" s="49"/>
      <c r="V58" s="49"/>
      <c r="W58" s="49"/>
    </row>
    <row r="59" spans="1:29" ht="14.25" x14ac:dyDescent="0.2">
      <c r="R59" s="49"/>
      <c r="S59" s="82"/>
      <c r="T59" s="82"/>
      <c r="U59" s="82"/>
      <c r="V59" s="82"/>
      <c r="W59" s="82"/>
      <c r="AA59" s="176"/>
      <c r="AB59" s="176"/>
      <c r="AC59" s="176"/>
    </row>
    <row r="60" spans="1:29" ht="14.25" x14ac:dyDescent="0.2">
      <c r="R60" s="49"/>
      <c r="S60" s="82"/>
      <c r="T60" s="82"/>
      <c r="U60" s="82"/>
      <c r="V60" s="82"/>
      <c r="W60" s="82"/>
      <c r="AA60" s="176"/>
      <c r="AB60" s="176"/>
      <c r="AC60" s="176"/>
    </row>
    <row r="61" spans="1:29" ht="15" x14ac:dyDescent="0.25">
      <c r="B61" s="11"/>
      <c r="R61" s="83"/>
      <c r="S61" s="83"/>
      <c r="T61" s="50"/>
      <c r="U61" s="50"/>
      <c r="V61" s="50"/>
      <c r="W61" s="51"/>
      <c r="AA61" s="176"/>
      <c r="AB61" s="176"/>
      <c r="AC61" s="176"/>
    </row>
    <row r="62" spans="1:29" ht="14.25" x14ac:dyDescent="0.2">
      <c r="R62" s="49"/>
      <c r="S62" s="82"/>
      <c r="T62" s="82"/>
      <c r="U62" s="82"/>
      <c r="V62" s="82"/>
      <c r="W62" s="82"/>
      <c r="AA62" s="176"/>
      <c r="AB62" s="175"/>
      <c r="AC62" s="176"/>
    </row>
    <row r="63" spans="1:29" ht="14.25" x14ac:dyDescent="0.2">
      <c r="R63" s="49"/>
      <c r="S63" s="82"/>
      <c r="T63" s="82"/>
      <c r="U63" s="82"/>
      <c r="V63" s="82"/>
      <c r="W63" s="82"/>
      <c r="AA63" s="176"/>
      <c r="AB63" s="176"/>
      <c r="AC63" s="176"/>
    </row>
    <row r="64" spans="1:29" ht="15.75" x14ac:dyDescent="0.25">
      <c r="S64" s="52"/>
      <c r="T64" s="52"/>
      <c r="U64" s="53"/>
      <c r="V64" s="53"/>
      <c r="W64" s="53"/>
      <c r="AA64" s="176"/>
      <c r="AB64" s="176"/>
      <c r="AC64" s="176"/>
    </row>
  </sheetData>
  <sheetProtection selectLockedCells="1"/>
  <mergeCells count="27">
    <mergeCell ref="F1:F4"/>
    <mergeCell ref="A1:A4"/>
    <mergeCell ref="B1:B4"/>
    <mergeCell ref="C1:C4"/>
    <mergeCell ref="D1:D4"/>
    <mergeCell ref="E1:E4"/>
    <mergeCell ref="Q3:Q4"/>
    <mergeCell ref="R3:R4"/>
    <mergeCell ref="N3:N4"/>
    <mergeCell ref="G1:G4"/>
    <mergeCell ref="H1:H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12:I56 I7:I10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D13" sqref="D13"/>
    </sheetView>
  </sheetViews>
  <sheetFormatPr defaultRowHeight="12.75" x14ac:dyDescent="0.2"/>
  <cols>
    <col min="1" max="1" width="9.140625" style="2"/>
    <col min="2" max="2" width="19.7109375" style="2" customWidth="1"/>
    <col min="3" max="3" width="13.85546875" style="2" customWidth="1"/>
    <col min="4" max="4" width="17.140625" style="2" customWidth="1"/>
    <col min="5" max="5" width="13.42578125" style="2" customWidth="1"/>
    <col min="6" max="6" width="14" style="2" customWidth="1"/>
    <col min="7" max="9" width="9.140625" style="2"/>
    <col min="10" max="10" width="12.28515625" style="2" customWidth="1"/>
    <col min="11" max="16384" width="9.140625" style="2"/>
  </cols>
  <sheetData>
    <row r="2" spans="2:10" ht="25.5" x14ac:dyDescent="0.2">
      <c r="C2" s="3" t="s">
        <v>29</v>
      </c>
      <c r="D2" s="4" t="s">
        <v>30</v>
      </c>
      <c r="F2" s="13"/>
      <c r="G2" s="27"/>
    </row>
    <row r="3" spans="2:10" ht="38.25" x14ac:dyDescent="0.2">
      <c r="B3" s="38" t="s">
        <v>3</v>
      </c>
      <c r="C3" s="5" t="s">
        <v>48</v>
      </c>
      <c r="D3" s="5" t="s">
        <v>40</v>
      </c>
      <c r="G3" s="28"/>
      <c r="H3" s="5" t="s">
        <v>33</v>
      </c>
      <c r="J3" s="5"/>
    </row>
    <row r="4" spans="2:10" ht="38.25" x14ac:dyDescent="0.2">
      <c r="B4" s="7" t="s">
        <v>42</v>
      </c>
      <c r="C4" s="5" t="s">
        <v>47</v>
      </c>
      <c r="D4" s="5" t="s">
        <v>39</v>
      </c>
      <c r="G4" s="28"/>
      <c r="H4" s="5" t="s">
        <v>34</v>
      </c>
      <c r="J4" s="5"/>
    </row>
    <row r="5" spans="2:10" ht="38.25" x14ac:dyDescent="0.2">
      <c r="B5" s="7" t="s">
        <v>43</v>
      </c>
      <c r="C5" s="5" t="s">
        <v>46</v>
      </c>
      <c r="D5" s="5" t="s">
        <v>41</v>
      </c>
      <c r="G5" s="28"/>
      <c r="H5" s="5" t="s">
        <v>35</v>
      </c>
      <c r="J5" s="5"/>
    </row>
    <row r="6" spans="2:10" ht="25.5" x14ac:dyDescent="0.2">
      <c r="B6" s="7" t="s">
        <v>44</v>
      </c>
      <c r="C6" s="5" t="s">
        <v>45</v>
      </c>
      <c r="D6" s="3" t="s">
        <v>32</v>
      </c>
      <c r="G6" s="26"/>
      <c r="H6" s="5" t="s">
        <v>36</v>
      </c>
      <c r="J6" s="5"/>
    </row>
    <row r="7" spans="2:10" ht="25.5" x14ac:dyDescent="0.2">
      <c r="B7" s="6"/>
      <c r="C7" s="3" t="s">
        <v>31</v>
      </c>
      <c r="D7" s="5"/>
      <c r="G7" s="26"/>
      <c r="H7" s="5" t="s">
        <v>37</v>
      </c>
      <c r="J7" s="5"/>
    </row>
    <row r="8" spans="2:10" x14ac:dyDescent="0.2">
      <c r="C8" s="5" t="s">
        <v>38</v>
      </c>
      <c r="D8" s="5"/>
      <c r="F8" s="3"/>
      <c r="G8" s="26"/>
      <c r="H8" s="5" t="s">
        <v>38</v>
      </c>
    </row>
    <row r="9" spans="2:10" x14ac:dyDescent="0.2">
      <c r="C9" s="3"/>
      <c r="D9" s="3"/>
      <c r="E9" s="3"/>
      <c r="F9" s="3"/>
      <c r="G9" s="26"/>
    </row>
    <row r="10" spans="2:10" x14ac:dyDescent="0.2">
      <c r="D10" s="3"/>
      <c r="E10" s="3"/>
      <c r="F10" s="3"/>
      <c r="G10" s="23"/>
    </row>
    <row r="11" spans="2:10" x14ac:dyDescent="0.2">
      <c r="F11" s="4"/>
      <c r="G11" s="23"/>
    </row>
    <row r="12" spans="2:10" x14ac:dyDescent="0.2">
      <c r="D12" s="59" t="s">
        <v>78</v>
      </c>
      <c r="F12" s="4"/>
      <c r="G12" s="27"/>
    </row>
    <row r="13" spans="2:10" ht="15.75" x14ac:dyDescent="0.2">
      <c r="B13" s="55" t="s">
        <v>90</v>
      </c>
      <c r="D13" s="60" t="s">
        <v>82</v>
      </c>
      <c r="F13" s="4"/>
      <c r="G13" s="23"/>
    </row>
    <row r="14" spans="2:10" ht="31.5" x14ac:dyDescent="0.2">
      <c r="B14" s="55" t="s">
        <v>91</v>
      </c>
      <c r="D14" s="60" t="s">
        <v>83</v>
      </c>
      <c r="F14" s="4"/>
      <c r="G14" s="23"/>
    </row>
    <row r="15" spans="2:10" ht="31.5" x14ac:dyDescent="0.25">
      <c r="B15" s="55" t="s">
        <v>92</v>
      </c>
      <c r="D15" s="61" t="s">
        <v>84</v>
      </c>
      <c r="F15" s="4"/>
      <c r="G15" s="23"/>
    </row>
    <row r="16" spans="2:10" ht="15" x14ac:dyDescent="0.2">
      <c r="B16" s="55" t="s">
        <v>93</v>
      </c>
      <c r="F16" s="4"/>
      <c r="G16" s="23"/>
    </row>
    <row r="17" spans="2:2" ht="15" x14ac:dyDescent="0.25">
      <c r="B17" s="56" t="s">
        <v>52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2.75" x14ac:dyDescent="0.2"/>
  <cols>
    <col min="2" max="2" width="11.140625" customWidth="1"/>
  </cols>
  <sheetData>
    <row r="3" spans="2:2" x14ac:dyDescent="0.2">
      <c r="B3" s="1">
        <v>2009</v>
      </c>
    </row>
    <row r="4" spans="2:2" x14ac:dyDescent="0.2">
      <c r="B4" s="1">
        <v>2010</v>
      </c>
    </row>
    <row r="5" spans="2:2" x14ac:dyDescent="0.2">
      <c r="B5" s="1">
        <v>2011</v>
      </c>
    </row>
    <row r="6" spans="2:2" x14ac:dyDescent="0.2">
      <c r="B6" s="1">
        <v>2012</v>
      </c>
    </row>
    <row r="7" spans="2:2" x14ac:dyDescent="0.2">
      <c r="B7" s="1">
        <v>2013</v>
      </c>
    </row>
    <row r="8" spans="2:2" x14ac:dyDescent="0.2">
      <c r="B8" s="1">
        <v>2014</v>
      </c>
    </row>
    <row r="9" spans="2:2" x14ac:dyDescent="0.2">
      <c r="B9" s="1">
        <v>2015</v>
      </c>
    </row>
    <row r="10" spans="2:2" x14ac:dyDescent="0.2">
      <c r="B10" s="1">
        <v>2016</v>
      </c>
    </row>
    <row r="11" spans="2:2" x14ac:dyDescent="0.2">
      <c r="B11" s="1">
        <v>2017</v>
      </c>
    </row>
    <row r="12" spans="2:2" x14ac:dyDescent="0.2">
      <c r="B12" s="1">
        <v>2018</v>
      </c>
    </row>
    <row r="13" spans="2:2" x14ac:dyDescent="0.2">
      <c r="B13" s="1">
        <v>2019</v>
      </c>
    </row>
    <row r="14" spans="2:2" x14ac:dyDescent="0.2">
      <c r="B14" s="1">
        <v>2020</v>
      </c>
    </row>
    <row r="15" spans="2:2" x14ac:dyDescent="0.2">
      <c r="B15" s="1">
        <v>2021</v>
      </c>
    </row>
    <row r="16" spans="2:2" x14ac:dyDescent="0.2">
      <c r="B16" s="1">
        <v>2022</v>
      </c>
    </row>
    <row r="17" spans="2:2" x14ac:dyDescent="0.2">
      <c r="B17" s="1">
        <v>2023</v>
      </c>
    </row>
    <row r="18" spans="2:2" x14ac:dyDescent="0.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'Форма чл. 12 и чл. 63 ЗЕЕ'!Print_Titles</vt:lpstr>
      <vt:lpstr>Ведомство</vt:lpstr>
      <vt:lpstr>Вид</vt:lpstr>
      <vt:lpstr>Година</vt:lpstr>
      <vt:lpstr>Източник</vt:lpstr>
      <vt:lpstr>Лице</vt:lpstr>
      <vt:lpstr>Мерки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Administrator</cp:lastModifiedBy>
  <cp:lastPrinted>2017-12-13T07:05:39Z</cp:lastPrinted>
  <dcterms:created xsi:type="dcterms:W3CDTF">1996-10-14T23:33:28Z</dcterms:created>
  <dcterms:modified xsi:type="dcterms:W3CDTF">2019-02-19T09:19:35Z</dcterms:modified>
</cp:coreProperties>
</file>