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BUDJET_2024\ПМС-бюдж прогр\"/>
    </mc:Choice>
  </mc:AlternateContent>
  <xr:revisionPtr revIDLastSave="0" documentId="13_ncr:1_{4F696F27-5A62-4E43-A01C-617226D611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4 - ЗДБ" sheetId="3" r:id="rId1"/>
    <sheet name="Про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" l="1"/>
  <c r="D30" i="3"/>
  <c r="D31" i="3"/>
  <c r="D32" i="3"/>
  <c r="D34" i="3"/>
  <c r="D52" i="3"/>
  <c r="D8" i="3"/>
  <c r="D40" i="2" l="1"/>
  <c r="D217" i="2"/>
  <c r="D199" i="2"/>
  <c r="D144" i="2"/>
  <c r="D58" i="2"/>
  <c r="D232" i="2" l="1"/>
  <c r="D137" i="2"/>
  <c r="D241" i="2" l="1"/>
  <c r="D210" i="2"/>
  <c r="D192" i="2"/>
  <c r="D180" i="2"/>
  <c r="D173" i="2"/>
  <c r="D162" i="2"/>
  <c r="D155" i="2"/>
  <c r="D121" i="2"/>
  <c r="D111" i="2"/>
  <c r="D104" i="2"/>
  <c r="D88" i="2"/>
  <c r="D77" i="2"/>
  <c r="D70" i="2"/>
  <c r="D51" i="2"/>
  <c r="D20" i="2" l="1"/>
  <c r="D225" i="2"/>
  <c r="D185" i="2"/>
  <c r="D17" i="2" s="1"/>
  <c r="D148" i="2"/>
  <c r="D15" i="2" s="1"/>
  <c r="D114" i="2"/>
  <c r="D12" i="2" s="1"/>
  <c r="D203" i="2"/>
  <c r="D18" i="2" s="1"/>
  <c r="D166" i="2"/>
  <c r="D16" i="2" s="1"/>
  <c r="D130" i="2"/>
  <c r="D13" i="2" s="1"/>
  <c r="D63" i="2"/>
  <c r="D9" i="2" s="1"/>
  <c r="D81" i="2"/>
  <c r="D10" i="2" s="1"/>
  <c r="D97" i="2"/>
  <c r="D11" i="2" s="1"/>
  <c r="D19" i="2" l="1"/>
  <c r="D14" i="2" s="1"/>
  <c r="D37" i="2"/>
  <c r="D30" i="2" l="1"/>
  <c r="D44" i="2" s="1"/>
  <c r="D8" i="2" s="1"/>
  <c r="D7" i="2" s="1"/>
  <c r="D21" i="2" s="1"/>
</calcChain>
</file>

<file path=xl/sharedStrings.xml><?xml version="1.0" encoding="utf-8"?>
<sst xmlns="http://schemas.openxmlformats.org/spreadsheetml/2006/main" count="335" uniqueCount="152">
  <si>
    <t>Сума</t>
  </si>
  <si>
    <t>(в лева)</t>
  </si>
  <si>
    <t>Бюджетна програма „Администрация“</t>
  </si>
  <si>
    <t>Общо:</t>
  </si>
  <si>
    <t>(наименование)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</si>
  <si>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</si>
  <si>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</si>
  <si>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</si>
  <si>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</si>
  <si>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</si>
  <si>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</si>
  <si>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</si>
  <si>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ІІІ. Общо разходи (I+II)</t>
  </si>
  <si>
    <t>в т.ч. Персонал без делегирани бюджети</t>
  </si>
  <si>
    <t>Политика в областта 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</si>
  <si>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</si>
  <si>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</si>
  <si>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</si>
  <si>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</si>
  <si>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</si>
  <si>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</si>
  <si>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</si>
  <si>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</si>
  <si>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</si>
  <si>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</si>
  <si>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</si>
  <si>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</si>
  <si>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1700.01.00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</si>
  <si>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</si>
  <si>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</si>
  <si>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</si>
  <si>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</si>
  <si>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</si>
  <si>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</si>
  <si>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</si>
  <si>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</si>
  <si>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</si>
  <si>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</si>
  <si>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</si>
  <si>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</si>
  <si>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</si>
  <si>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1700.01.01</t>
    </r>
  </si>
  <si>
    <t xml:space="preserve">Участие на Република България в международни сравнителни изследвания за качеството на образователния продукт </t>
  </si>
  <si>
    <t>Ежегодни награди за директори и учители с принос в развитието на образователното дело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</si>
  <si>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1700.01.02</t>
    </r>
  </si>
  <si>
    <t xml:space="preserve">Средства за осигуряване на безвъзмездно ползване на познавателни книжки, учебници и учебни комплекти по ПМС № 79/2016 г. </t>
  </si>
  <si>
    <t xml:space="preserve">Стипендии на ученици след завършено основно образование по ПМС № 328/2017 г. </t>
  </si>
  <si>
    <t xml:space="preserve">Средства за образователна интеграция на децата и учениците от етническите малцинства по чл. 8 на ПМС № 4/2005 г. 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</si>
  <si>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1700.01.03</t>
    </r>
  </si>
  <si>
    <t xml:space="preserve">Финансиране на духовни училища </t>
  </si>
  <si>
    <t>Средства за преходни остатъци по делегирани бюджети за държавните училища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</si>
  <si>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1700.01.04</t>
    </r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</si>
  <si>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1700.01.05</t>
    </r>
  </si>
  <si>
    <t xml:space="preserve">Средства за българските неделни училища в чужбина съгласно чл.20 от ПМС № 90/2018 г. 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</si>
  <si>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1700.01.06</t>
    </r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</si>
  <si>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1700.02.01</t>
    </r>
  </si>
  <si>
    <t xml:space="preserve">Средства по чл. 73а, ал. 6, т. 1 от Закона за висшето образование за Националното представителство на студентските съвети </t>
  </si>
  <si>
    <t>Пълноправно членство на Националната агенция за оценяване и акредитация в Европейска асоциация на агенциите за осигуряване на качеството на образованието (ENQA) и в Централна и източноевропейската асоциация на агенциите за осигуряване на качеството на образованието (CEENQA)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</si>
  <si>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1700.02.02</t>
    </r>
  </si>
  <si>
    <t>Средства по чл. 4, т. 3 от Закона за кредитиране на студенти и докторанти</t>
  </si>
  <si>
    <t>Средства за хранодни и леглодни за студентски столове и студентски общежития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</si>
  <si>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1700.02.03</t>
    </r>
  </si>
  <si>
    <t>Стипендии по международни и двустранни споразумения и програми за образователен и културен обмен</t>
  </si>
  <si>
    <t xml:space="preserve">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</si>
  <si>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1700.02.04</t>
    </r>
  </si>
  <si>
    <t>Награди за научни конкурси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</si>
  <si>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1700.02.05</t>
    </r>
  </si>
  <si>
    <t>Средства за Българо-американската комисия за образователен обмен съгласно Споразумение между правителството на Република България и правителството на Съединените американски щати</t>
  </si>
  <si>
    <t xml:space="preserve">Средства за Македонския научен институт </t>
  </si>
  <si>
    <t>Класификационен код на програмата: 1700.03.00</t>
  </si>
  <si>
    <t>Средства за изпълнение на национални програми за развитие на образованието по чл. 286  от Закона за предучилищното и училищното образование (ЗПУО)</t>
  </si>
  <si>
    <t xml:space="preserve"> Средства за възстановяване на част от извършените разходи за транспорт или за наем на педагогическите специалисти по чл. 219, ал. 5 от ЗПУО</t>
  </si>
  <si>
    <t>Награди за особени заслуги към българската държава и нация</t>
  </si>
  <si>
    <t xml:space="preserve">Членски внос в Европейски университетски институт (EUI), Международния алианс за възпоменание на Холокоста и други </t>
  </si>
  <si>
    <t xml:space="preserve">Членски внос по Меморандума за разбирателство за поддръжка и експлоатация на CMS детектора между Република България и Европейската организация за ядрени изследвания </t>
  </si>
  <si>
    <t xml:space="preserve">Членски внос в Европейската организация за ядрени изследвания (ЦЕРН), Обединения институт за ядрени изследвания в Дубна и други </t>
  </si>
  <si>
    <t xml:space="preserve">Програма за стипендии и академичен обмен за млади български учени и дейности на българската диаспора в областта на хуманитарните и социалните науки </t>
  </si>
  <si>
    <t>РАЗПРЕДЕЛЕНИЕ НА ВЕДОМСТВЕНИТЕ И АДМИНИСТРИРАНИТЕ РАЗХОДИ ПО БЮДЖЕТНИ ПРОГРАМИ ЗА 2024 Г.</t>
  </si>
  <si>
    <t>Средства за Добруджански научен институт</t>
  </si>
  <si>
    <t>Средства за Тракийски научен институт</t>
  </si>
  <si>
    <t>Класификационен код съгласно РМС № 780 от 2023 г.</t>
  </si>
  <si>
    <t>Показатели по отделните бюджетни програми в рамките на утвърдените със Закона за държавния бюджет на Република България за 2024 г. (ЗДБРБ за 2024г.) разходи по области на политики и бюджетни програми по бюджета на Министерството на образованието и науката за 2024 г.</t>
  </si>
  <si>
    <t>НА МИНИСТЕРСТВОТО НА ОБРАЗОВАНИЕТО И НАУКАТА</t>
  </si>
  <si>
    <t>№</t>
  </si>
  <si>
    <t>Показатели</t>
  </si>
  <si>
    <t>(лева)</t>
  </si>
  <si>
    <t>I.</t>
  </si>
  <si>
    <t>ПРИХОДИ, ПОМОЩИ И ДАРЕНИЯ</t>
  </si>
  <si>
    <t>1.</t>
  </si>
  <si>
    <t>Неданъчни приходи</t>
  </si>
  <si>
    <t>1.1.</t>
  </si>
  <si>
    <t>Държавни такси</t>
  </si>
  <si>
    <t>1.2.</t>
  </si>
  <si>
    <t>Приходи и доходи от собственост</t>
  </si>
  <si>
    <t>1.3.</t>
  </si>
  <si>
    <t>Глоби, санкции и наказателни лихви</t>
  </si>
  <si>
    <t>1.4.</t>
  </si>
  <si>
    <t>Други приходи</t>
  </si>
  <si>
    <t>2.</t>
  </si>
  <si>
    <t>Помощи и дарения</t>
  </si>
  <si>
    <t>II.</t>
  </si>
  <si>
    <t>РАЗХОДИ</t>
  </si>
  <si>
    <t xml:space="preserve">Текущи разходи </t>
  </si>
  <si>
    <t>в т.ч.</t>
  </si>
  <si>
    <t>Персонал</t>
  </si>
  <si>
    <t>1.1.1.</t>
  </si>
  <si>
    <t>Субсидии и други текущи трансфери</t>
  </si>
  <si>
    <t>1.2.1.</t>
  </si>
  <si>
    <t>Субсидии и други текущи трансфери за нефинансови предприятия</t>
  </si>
  <si>
    <t>1.2.2.</t>
  </si>
  <si>
    <t>Субсидии и други текущи трансфери за юридически лица с нестопанска цел</t>
  </si>
  <si>
    <t>1.2.2.1.</t>
  </si>
  <si>
    <t>Македонски научен институт</t>
  </si>
  <si>
    <t>Текущи трансфери, обезщетения и помощи за домакинствата</t>
  </si>
  <si>
    <t>Капиталови разходи</t>
  </si>
  <si>
    <t>2.1.</t>
  </si>
  <si>
    <t>Придобиване на дълготрайни активи и основен ремонт</t>
  </si>
  <si>
    <t>3.</t>
  </si>
  <si>
    <t>Предоставени текущи и капиталови трансфери за чужбина</t>
  </si>
  <si>
    <t>III.</t>
  </si>
  <si>
    <t>БЮДЖЕТНИ ВЗАИМООТНОШЕНИЯ (ТРАНСФЕРИ) – (+/-)</t>
  </si>
  <si>
    <t>Бюджетно взаимоотношение с централния бюджет (+/-)</t>
  </si>
  <si>
    <t>Бюджетни взаимоотношения с други бюджетни организации (+/-)</t>
  </si>
  <si>
    <t>Получени трансфери (+)</t>
  </si>
  <si>
    <t>Предоставени трансфери (-)</t>
  </si>
  <si>
    <t>в т.ч. за Българската академия на науките</t>
  </si>
  <si>
    <t>за държавните висши училища</t>
  </si>
  <si>
    <t>Трансфери между бюджети и сметки за средствата от Европейския съюз (+/-)</t>
  </si>
  <si>
    <t>3.1.</t>
  </si>
  <si>
    <t>IV.</t>
  </si>
  <si>
    <t>БЮДЖЕТНО САЛДО (І-ІІ+ІІІ)</t>
  </si>
  <si>
    <t>V.</t>
  </si>
  <si>
    <t>ОПЕРАЦИИ В ЧАСТТА НА ФИНАНСИРАНЕТО – НЕТО</t>
  </si>
  <si>
    <t>Плащания по активирани гаранции, поръчителства и преоформен държавен дълг (нето)</t>
  </si>
  <si>
    <t>бюджетни програми</t>
  </si>
  <si>
    <t>Наименование на областта на политика/бюджетната програма</t>
  </si>
  <si>
    <t>Политика в областта на всеобхватното, достъпно и качествено предучилищно и училищно образование. Учене през целия живот</t>
  </si>
  <si>
    <t>Бюджетна програма "Администрация"</t>
  </si>
  <si>
    <t>Всичко:</t>
  </si>
  <si>
    <t>БЮДЖЕТ ЗА 2024 ГОДИНА</t>
  </si>
  <si>
    <t>Добруджански научен институт</t>
  </si>
  <si>
    <t>Тракийски научен институт</t>
  </si>
  <si>
    <t xml:space="preserve">Разпределение на разходите за 2024 г. по бюджета на МОН по области на политики и </t>
  </si>
  <si>
    <t xml:space="preserve">Максимални размери на ангажиментите за разходи, които могат да бъдат поети, и на новите задължения за разходи, които могат да бъдат натрупани през 2024 г. </t>
  </si>
  <si>
    <t>Разходи по области на политики и бюджетни програми</t>
  </si>
  <si>
    <t>Наименование на областта на политика / бюджетната програма</t>
  </si>
  <si>
    <t>1.2.2.2.</t>
  </si>
  <si>
    <t>1.2.2.3.</t>
  </si>
  <si>
    <t>2.1.1.</t>
  </si>
  <si>
    <t>2.1.2.</t>
  </si>
  <si>
    <t>Максимален размер на ангажиментите за разходи, които могат да бъдат поети през 2024 г.</t>
  </si>
  <si>
    <t>Максимален размер на новите задължения за разходи, които могат да бъдат натрупани през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</si>
</sst>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 indent="1"/>
    </xf>
    <xf numFmtId="0" fontId="10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 indent="1"/>
    </xf>
    <xf numFmtId="0" fontId="11" fillId="0" borderId="0" xfId="0" applyFont="1" applyAlignment="1">
      <alignment horizontal="justify" vertical="center"/>
    </xf>
    <xf numFmtId="0" fontId="7" fillId="0" borderId="9" xfId="0" applyFont="1" applyBorder="1" applyAlignment="1">
      <alignment vertical="center" wrapText="1"/>
    </xf>
    <xf numFmtId="0" fontId="7" fillId="0" borderId="0" xfId="0" applyFont="1"/>
    <xf numFmtId="49" fontId="8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 indent="1"/>
    </xf>
    <xf numFmtId="3" fontId="3" fillId="0" borderId="6" xfId="0" applyNumberFormat="1" applyFont="1" applyBorder="1" applyAlignment="1">
      <alignment horizontal="right" vertical="center" wrapText="1" indent="1"/>
    </xf>
    <xf numFmtId="0" fontId="2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3" fontId="3" fillId="0" borderId="9" xfId="0" applyNumberFormat="1" applyFont="1" applyBorder="1" applyAlignment="1">
      <alignment horizontal="right" vertical="center" wrapText="1" indent="1"/>
    </xf>
    <xf numFmtId="3" fontId="10" fillId="0" borderId="6" xfId="0" applyNumberFormat="1" applyFont="1" applyBorder="1" applyAlignment="1">
      <alignment horizontal="right" vertical="center" wrapText="1" indent="1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/>
    <xf numFmtId="0" fontId="10" fillId="0" borderId="4" xfId="0" applyFont="1" applyBorder="1" applyAlignment="1">
      <alignment horizontal="left" vertical="center" wrapText="1" inden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0" xfId="0" applyFont="1"/>
    <xf numFmtId="0" fontId="6" fillId="0" borderId="12" xfId="0" applyFont="1" applyBorder="1" applyAlignment="1">
      <alignment horizontal="justify" vertical="center"/>
    </xf>
    <xf numFmtId="0" fontId="12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/>
    </xf>
    <xf numFmtId="0" fontId="7" fillId="0" borderId="0" xfId="0" applyFont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3" fontId="4" fillId="0" borderId="0" xfId="0" applyNumberFormat="1" applyFont="1"/>
    <xf numFmtId="0" fontId="1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02F3-8F40-4304-80AC-5AD0212024E1}">
  <dimension ref="B2:F62"/>
  <sheetViews>
    <sheetView tabSelected="1" topLeftCell="A7" workbookViewId="0">
      <selection activeCell="C56" sqref="C56:C57"/>
    </sheetView>
  </sheetViews>
  <sheetFormatPr defaultRowHeight="15" outlineLevelRow="1" x14ac:dyDescent="0.25"/>
  <cols>
    <col min="1" max="1" width="9.140625" style="33"/>
    <col min="2" max="2" width="9" style="33" bestFit="1" customWidth="1"/>
    <col min="3" max="3" width="59.85546875" style="33" customWidth="1"/>
    <col min="4" max="4" width="15.42578125" style="33" customWidth="1"/>
    <col min="5" max="16384" width="9.140625" style="33"/>
  </cols>
  <sheetData>
    <row r="2" spans="2:4" ht="15.75" x14ac:dyDescent="0.25">
      <c r="C2" s="34" t="s">
        <v>139</v>
      </c>
      <c r="D2" s="35"/>
    </row>
    <row r="3" spans="2:4" ht="15.75" x14ac:dyDescent="0.25">
      <c r="C3" s="34" t="s">
        <v>82</v>
      </c>
      <c r="D3" s="35"/>
    </row>
    <row r="5" spans="2:4" ht="15.75" x14ac:dyDescent="0.25">
      <c r="B5" s="57" t="s">
        <v>83</v>
      </c>
      <c r="C5" s="57" t="s">
        <v>84</v>
      </c>
      <c r="D5" s="36" t="s">
        <v>0</v>
      </c>
    </row>
    <row r="6" spans="2:4" ht="15.75" x14ac:dyDescent="0.25">
      <c r="B6" s="58"/>
      <c r="C6" s="58"/>
      <c r="D6" s="37" t="s">
        <v>85</v>
      </c>
    </row>
    <row r="7" spans="2:4" ht="15.75" x14ac:dyDescent="0.25">
      <c r="B7" s="38" t="s">
        <v>86</v>
      </c>
      <c r="C7" s="38" t="s">
        <v>87</v>
      </c>
      <c r="D7" s="39">
        <v>9300000</v>
      </c>
    </row>
    <row r="8" spans="2:4" ht="15.75" x14ac:dyDescent="0.25">
      <c r="B8" s="38" t="s">
        <v>88</v>
      </c>
      <c r="C8" s="38" t="s">
        <v>89</v>
      </c>
      <c r="D8" s="39">
        <f>SUM(D9:D12)</f>
        <v>8800000</v>
      </c>
    </row>
    <row r="9" spans="2:4" ht="15.75" x14ac:dyDescent="0.25">
      <c r="B9" s="38" t="s">
        <v>90</v>
      </c>
      <c r="C9" s="38" t="s">
        <v>91</v>
      </c>
      <c r="D9" s="39">
        <v>875000</v>
      </c>
    </row>
    <row r="10" spans="2:4" ht="15.75" x14ac:dyDescent="0.25">
      <c r="B10" s="38" t="s">
        <v>92</v>
      </c>
      <c r="C10" s="38" t="s">
        <v>93</v>
      </c>
      <c r="D10" s="39">
        <v>7418700</v>
      </c>
    </row>
    <row r="11" spans="2:4" ht="15.75" x14ac:dyDescent="0.25">
      <c r="B11" s="38" t="s">
        <v>94</v>
      </c>
      <c r="C11" s="38" t="s">
        <v>95</v>
      </c>
      <c r="D11" s="39">
        <v>35000</v>
      </c>
    </row>
    <row r="12" spans="2:4" ht="15.75" x14ac:dyDescent="0.25">
      <c r="B12" s="38" t="s">
        <v>96</v>
      </c>
      <c r="C12" s="38" t="s">
        <v>97</v>
      </c>
      <c r="D12" s="39">
        <v>471300</v>
      </c>
    </row>
    <row r="13" spans="2:4" ht="15.75" x14ac:dyDescent="0.25">
      <c r="B13" s="38" t="s">
        <v>98</v>
      </c>
      <c r="C13" s="38" t="s">
        <v>99</v>
      </c>
      <c r="D13" s="39">
        <v>500000</v>
      </c>
    </row>
    <row r="14" spans="2:4" ht="15.75" x14ac:dyDescent="0.25">
      <c r="B14" s="38" t="s">
        <v>100</v>
      </c>
      <c r="C14" s="38" t="s">
        <v>101</v>
      </c>
      <c r="D14" s="39">
        <v>1133225200</v>
      </c>
    </row>
    <row r="15" spans="2:4" ht="15.75" x14ac:dyDescent="0.25">
      <c r="B15" s="38" t="s">
        <v>88</v>
      </c>
      <c r="C15" s="38" t="s">
        <v>102</v>
      </c>
      <c r="D15" s="39">
        <f>1133225200-D29</f>
        <v>1119245200</v>
      </c>
    </row>
    <row r="16" spans="2:4" ht="15.75" x14ac:dyDescent="0.25">
      <c r="B16" s="38"/>
      <c r="C16" s="40" t="s">
        <v>103</v>
      </c>
      <c r="D16" s="39"/>
    </row>
    <row r="17" spans="2:4" ht="15.75" x14ac:dyDescent="0.25">
      <c r="B17" s="38" t="s">
        <v>90</v>
      </c>
      <c r="C17" s="38" t="s">
        <v>104</v>
      </c>
      <c r="D17" s="39">
        <v>684303100</v>
      </c>
    </row>
    <row r="18" spans="2:4" s="41" customFormat="1" ht="17.25" customHeight="1" x14ac:dyDescent="0.25">
      <c r="B18" s="40" t="s">
        <v>105</v>
      </c>
      <c r="C18" s="40" t="s">
        <v>13</v>
      </c>
      <c r="D18" s="39">
        <v>57639900</v>
      </c>
    </row>
    <row r="19" spans="2:4" ht="16.5" customHeight="1" x14ac:dyDescent="0.25">
      <c r="B19" s="38" t="s">
        <v>92</v>
      </c>
      <c r="C19" s="42" t="s">
        <v>106</v>
      </c>
      <c r="D19" s="39">
        <v>19022900</v>
      </c>
    </row>
    <row r="20" spans="2:4" ht="31.5" x14ac:dyDescent="0.25">
      <c r="B20" s="38" t="s">
        <v>107</v>
      </c>
      <c r="C20" s="38" t="s">
        <v>108</v>
      </c>
      <c r="D20" s="39">
        <v>18722900</v>
      </c>
    </row>
    <row r="21" spans="2:4" ht="31.5" x14ac:dyDescent="0.25">
      <c r="B21" s="38" t="s">
        <v>109</v>
      </c>
      <c r="C21" s="38" t="s">
        <v>110</v>
      </c>
      <c r="D21" s="39">
        <v>300000</v>
      </c>
    </row>
    <row r="22" spans="2:4" ht="15.75" x14ac:dyDescent="0.25">
      <c r="B22" s="38"/>
      <c r="C22" s="40" t="s">
        <v>103</v>
      </c>
      <c r="D22" s="39"/>
    </row>
    <row r="23" spans="2:4" ht="15.75" x14ac:dyDescent="0.25">
      <c r="B23" s="38" t="s">
        <v>111</v>
      </c>
      <c r="C23" s="38" t="s">
        <v>112</v>
      </c>
      <c r="D23" s="39">
        <v>100000</v>
      </c>
    </row>
    <row r="24" spans="2:4" ht="15.75" x14ac:dyDescent="0.25">
      <c r="B24" s="38" t="s">
        <v>146</v>
      </c>
      <c r="C24" s="38" t="s">
        <v>140</v>
      </c>
      <c r="D24" s="39">
        <v>100000</v>
      </c>
    </row>
    <row r="25" spans="2:4" ht="15.75" x14ac:dyDescent="0.25">
      <c r="B25" s="38" t="s">
        <v>147</v>
      </c>
      <c r="C25" s="38" t="s">
        <v>141</v>
      </c>
      <c r="D25" s="39">
        <v>100000</v>
      </c>
    </row>
    <row r="26" spans="2:4" ht="31.5" x14ac:dyDescent="0.25">
      <c r="B26" s="38" t="s">
        <v>94</v>
      </c>
      <c r="C26" s="40" t="s">
        <v>113</v>
      </c>
      <c r="D26" s="39">
        <v>16000</v>
      </c>
    </row>
    <row r="27" spans="2:4" ht="15.75" x14ac:dyDescent="0.25">
      <c r="B27" s="38" t="s">
        <v>98</v>
      </c>
      <c r="C27" s="38" t="s">
        <v>114</v>
      </c>
      <c r="D27" s="39"/>
    </row>
    <row r="28" spans="2:4" ht="31.5" customHeight="1" x14ac:dyDescent="0.25">
      <c r="B28" s="38" t="s">
        <v>115</v>
      </c>
      <c r="C28" s="43" t="s">
        <v>116</v>
      </c>
      <c r="D28" s="39"/>
    </row>
    <row r="29" spans="2:4" ht="15.75" x14ac:dyDescent="0.25">
      <c r="B29" s="38" t="s">
        <v>117</v>
      </c>
      <c r="C29" s="38" t="s">
        <v>118</v>
      </c>
      <c r="D29" s="39">
        <v>13980000</v>
      </c>
    </row>
    <row r="30" spans="2:4" ht="31.5" x14ac:dyDescent="0.25">
      <c r="B30" s="38" t="s">
        <v>119</v>
      </c>
      <c r="C30" s="38" t="s">
        <v>120</v>
      </c>
      <c r="D30" s="39">
        <f>SUM(D31,D32,D37)</f>
        <v>1125925200</v>
      </c>
    </row>
    <row r="31" spans="2:4" ht="15.75" x14ac:dyDescent="0.25">
      <c r="B31" s="38" t="s">
        <v>88</v>
      </c>
      <c r="C31" s="38" t="s">
        <v>121</v>
      </c>
      <c r="D31" s="39">
        <f>D14-D34-D37-D40-D7</f>
        <v>2110004200</v>
      </c>
    </row>
    <row r="32" spans="2:4" ht="31.5" x14ac:dyDescent="0.25">
      <c r="B32" s="38" t="s">
        <v>98</v>
      </c>
      <c r="C32" s="40" t="s">
        <v>122</v>
      </c>
      <c r="D32" s="39">
        <f>D33+D34</f>
        <v>-979079000</v>
      </c>
    </row>
    <row r="33" spans="2:4" ht="15.75" hidden="1" outlineLevel="1" x14ac:dyDescent="0.25">
      <c r="B33" s="38" t="s">
        <v>115</v>
      </c>
      <c r="C33" s="40" t="s">
        <v>123</v>
      </c>
      <c r="D33" s="39"/>
    </row>
    <row r="34" spans="2:4" ht="15.75" collapsed="1" x14ac:dyDescent="0.25">
      <c r="B34" s="70" t="s">
        <v>148</v>
      </c>
      <c r="C34" s="38" t="s">
        <v>124</v>
      </c>
      <c r="D34" s="39">
        <f>SUM(D35:D36)</f>
        <v>-979079000</v>
      </c>
    </row>
    <row r="35" spans="2:4" ht="15.75" x14ac:dyDescent="0.25">
      <c r="B35" s="38" t="s">
        <v>148</v>
      </c>
      <c r="C35" s="38" t="s">
        <v>125</v>
      </c>
      <c r="D35" s="39">
        <v>-171899800</v>
      </c>
    </row>
    <row r="36" spans="2:4" ht="30" customHeight="1" x14ac:dyDescent="0.25">
      <c r="B36" s="38" t="s">
        <v>149</v>
      </c>
      <c r="C36" s="44" t="s">
        <v>126</v>
      </c>
      <c r="D36" s="39">
        <v>-807179200</v>
      </c>
    </row>
    <row r="37" spans="2:4" ht="31.5" x14ac:dyDescent="0.25">
      <c r="B37" s="38" t="s">
        <v>117</v>
      </c>
      <c r="C37" s="40" t="s">
        <v>127</v>
      </c>
      <c r="D37" s="39">
        <v>-5000000</v>
      </c>
    </row>
    <row r="38" spans="2:4" ht="15.75" x14ac:dyDescent="0.25">
      <c r="B38" s="38" t="s">
        <v>128</v>
      </c>
      <c r="C38" s="38" t="s">
        <v>124</v>
      </c>
      <c r="D38" s="39">
        <v>-5000000</v>
      </c>
    </row>
    <row r="39" spans="2:4" ht="15.75" x14ac:dyDescent="0.25">
      <c r="B39" s="38" t="s">
        <v>129</v>
      </c>
      <c r="C39" s="38" t="s">
        <v>130</v>
      </c>
      <c r="D39" s="39">
        <v>2000000</v>
      </c>
    </row>
    <row r="40" spans="2:4" ht="15.75" x14ac:dyDescent="0.25">
      <c r="B40" s="38" t="s">
        <v>131</v>
      </c>
      <c r="C40" s="38" t="s">
        <v>132</v>
      </c>
      <c r="D40" s="39">
        <v>-2000000</v>
      </c>
    </row>
    <row r="41" spans="2:4" ht="31.5" x14ac:dyDescent="0.25">
      <c r="B41" s="38" t="s">
        <v>88</v>
      </c>
      <c r="C41" s="38" t="s">
        <v>133</v>
      </c>
      <c r="D41" s="39">
        <v>-2000000</v>
      </c>
    </row>
    <row r="42" spans="2:4" x14ac:dyDescent="0.25">
      <c r="B42" s="59"/>
      <c r="C42" s="59"/>
      <c r="D42" s="59"/>
    </row>
    <row r="43" spans="2:4" ht="15" customHeight="1" x14ac:dyDescent="0.25">
      <c r="B43" s="60" t="s">
        <v>142</v>
      </c>
      <c r="C43" s="60"/>
      <c r="D43" s="60"/>
    </row>
    <row r="44" spans="2:4" x14ac:dyDescent="0.25">
      <c r="C44" s="45" t="s">
        <v>134</v>
      </c>
      <c r="D44" s="19"/>
    </row>
    <row r="45" spans="2:4" ht="15.75" customHeight="1" x14ac:dyDescent="0.25">
      <c r="B45" s="56" t="s">
        <v>83</v>
      </c>
      <c r="C45" s="56" t="s">
        <v>135</v>
      </c>
      <c r="D45" s="61" t="s">
        <v>0</v>
      </c>
    </row>
    <row r="46" spans="2:4" ht="15" customHeight="1" x14ac:dyDescent="0.25">
      <c r="B46" s="56"/>
      <c r="C46" s="56"/>
      <c r="D46" s="62"/>
    </row>
    <row r="47" spans="2:4" ht="15.75" x14ac:dyDescent="0.25">
      <c r="B47" s="56"/>
      <c r="C47" s="56"/>
      <c r="D47" s="37" t="s">
        <v>85</v>
      </c>
    </row>
    <row r="48" spans="2:4" x14ac:dyDescent="0.25">
      <c r="B48" s="46"/>
      <c r="C48" s="47">
        <v>1</v>
      </c>
      <c r="D48" s="47">
        <v>2</v>
      </c>
    </row>
    <row r="49" spans="2:6" ht="35.25" customHeight="1" x14ac:dyDescent="0.25">
      <c r="B49" s="46" t="s">
        <v>88</v>
      </c>
      <c r="C49" s="46" t="s">
        <v>136</v>
      </c>
      <c r="D49" s="48">
        <v>1034326100</v>
      </c>
    </row>
    <row r="50" spans="2:6" ht="33.75" customHeight="1" x14ac:dyDescent="0.25">
      <c r="B50" s="46" t="s">
        <v>98</v>
      </c>
      <c r="C50" s="46" t="s">
        <v>29</v>
      </c>
      <c r="D50" s="48">
        <v>86927700</v>
      </c>
    </row>
    <row r="51" spans="2:6" ht="15" customHeight="1" x14ac:dyDescent="0.25">
      <c r="B51" s="46" t="s">
        <v>117</v>
      </c>
      <c r="C51" s="46" t="s">
        <v>137</v>
      </c>
      <c r="D51" s="48">
        <v>11971400</v>
      </c>
    </row>
    <row r="52" spans="2:6" x14ac:dyDescent="0.25">
      <c r="B52" s="46"/>
      <c r="C52" s="46" t="s">
        <v>138</v>
      </c>
      <c r="D52" s="48">
        <f>SUM(D49:D51)</f>
        <v>1133225200</v>
      </c>
    </row>
    <row r="53" spans="2:6" x14ac:dyDescent="0.25">
      <c r="B53" s="49"/>
      <c r="C53" s="49"/>
      <c r="D53" s="50"/>
    </row>
    <row r="54" spans="2:6" x14ac:dyDescent="0.25">
      <c r="B54" s="49"/>
      <c r="C54" s="49"/>
      <c r="D54" s="50"/>
    </row>
    <row r="55" spans="2:6" ht="47.25" customHeight="1" x14ac:dyDescent="0.25">
      <c r="B55" s="55" t="s">
        <v>143</v>
      </c>
      <c r="C55" s="55"/>
      <c r="D55" s="55"/>
    </row>
    <row r="56" spans="2:6" x14ac:dyDescent="0.25">
      <c r="B56" s="56" t="s">
        <v>83</v>
      </c>
      <c r="C56" s="56" t="s">
        <v>84</v>
      </c>
      <c r="D56" s="51" t="s">
        <v>0</v>
      </c>
    </row>
    <row r="57" spans="2:6" ht="15.75" x14ac:dyDescent="0.25">
      <c r="B57" s="56"/>
      <c r="C57" s="56"/>
      <c r="D57" s="37" t="s">
        <v>85</v>
      </c>
    </row>
    <row r="58" spans="2:6" x14ac:dyDescent="0.25">
      <c r="B58" s="46"/>
      <c r="C58" s="47">
        <v>1</v>
      </c>
      <c r="D58" s="47">
        <v>2</v>
      </c>
    </row>
    <row r="59" spans="2:6" ht="30" x14ac:dyDescent="0.25">
      <c r="B59" s="46" t="s">
        <v>88</v>
      </c>
      <c r="C59" s="46" t="s">
        <v>150</v>
      </c>
      <c r="D59" s="48">
        <v>457901200</v>
      </c>
      <c r="F59" s="52"/>
    </row>
    <row r="60" spans="2:6" ht="30" x14ac:dyDescent="0.25">
      <c r="B60" s="46" t="s">
        <v>98</v>
      </c>
      <c r="C60" s="46" t="s">
        <v>151</v>
      </c>
      <c r="D60" s="48">
        <v>447474200</v>
      </c>
      <c r="F60" s="52"/>
    </row>
    <row r="61" spans="2:6" x14ac:dyDescent="0.25">
      <c r="B61" s="53"/>
      <c r="C61" s="53"/>
      <c r="D61" s="53"/>
    </row>
    <row r="62" spans="2:6" x14ac:dyDescent="0.25">
      <c r="B62" s="53"/>
      <c r="C62" s="53"/>
      <c r="D62" s="53"/>
    </row>
  </sheetData>
  <mergeCells count="10">
    <mergeCell ref="B55:D55"/>
    <mergeCell ref="B56:B57"/>
    <mergeCell ref="C56:C57"/>
    <mergeCell ref="B5:B6"/>
    <mergeCell ref="C5:C6"/>
    <mergeCell ref="B42:D42"/>
    <mergeCell ref="B43:D43"/>
    <mergeCell ref="B45:B47"/>
    <mergeCell ref="C45:C47"/>
    <mergeCell ref="D45:D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1"/>
  <sheetViews>
    <sheetView topLeftCell="A202" zoomScaleNormal="100" workbookViewId="0">
      <selection activeCell="C223" sqref="C223"/>
    </sheetView>
  </sheetViews>
  <sheetFormatPr defaultRowHeight="15" x14ac:dyDescent="0.25"/>
  <cols>
    <col min="1" max="1" width="9.140625" style="31"/>
    <col min="2" max="2" width="10.7109375" customWidth="1"/>
    <col min="3" max="3" width="61.28515625" customWidth="1"/>
    <col min="4" max="4" width="16.28515625" customWidth="1"/>
  </cols>
  <sheetData>
    <row r="1" spans="2:6" s="31" customFormat="1" ht="72.75" customHeight="1" x14ac:dyDescent="0.25">
      <c r="B1" s="66" t="s">
        <v>81</v>
      </c>
      <c r="C1" s="66"/>
      <c r="D1" s="66"/>
      <c r="E1" s="8"/>
      <c r="F1" s="8"/>
    </row>
    <row r="2" spans="2:6" s="31" customFormat="1" ht="15.75" thickBot="1" x14ac:dyDescent="0.3">
      <c r="B2" s="1"/>
    </row>
    <row r="3" spans="2:6" s="31" customFormat="1" ht="16.5" thickBot="1" x14ac:dyDescent="0.3">
      <c r="B3" s="67" t="s">
        <v>144</v>
      </c>
      <c r="C3" s="68"/>
      <c r="D3" s="69"/>
    </row>
    <row r="4" spans="2:6" s="31" customFormat="1" ht="15" customHeight="1" x14ac:dyDescent="0.25">
      <c r="B4" s="63" t="s">
        <v>80</v>
      </c>
      <c r="C4" s="63" t="s">
        <v>145</v>
      </c>
      <c r="D4" s="2" t="s">
        <v>0</v>
      </c>
    </row>
    <row r="5" spans="2:6" s="31" customFormat="1" ht="23.25" customHeight="1" thickBot="1" x14ac:dyDescent="0.3">
      <c r="B5" s="64"/>
      <c r="C5" s="64"/>
      <c r="D5" s="3" t="s">
        <v>1</v>
      </c>
    </row>
    <row r="6" spans="2:6" s="31" customFormat="1" ht="15.75" thickBot="1" x14ac:dyDescent="0.3">
      <c r="B6" s="30"/>
      <c r="C6" s="3"/>
      <c r="D6" s="3"/>
    </row>
    <row r="7" spans="2:6" s="31" customFormat="1" ht="26.25" thickBot="1" x14ac:dyDescent="0.3">
      <c r="B7" s="20" t="s">
        <v>27</v>
      </c>
      <c r="C7" s="6" t="s">
        <v>14</v>
      </c>
      <c r="D7" s="29">
        <f>SUM(D8:D13)</f>
        <v>1034326100</v>
      </c>
    </row>
    <row r="8" spans="2:6" s="31" customFormat="1" ht="26.25" thickBot="1" x14ac:dyDescent="0.3">
      <c r="B8" s="20" t="s">
        <v>15</v>
      </c>
      <c r="C8" s="7" t="s">
        <v>16</v>
      </c>
      <c r="D8" s="28">
        <f>D44</f>
        <v>174814100</v>
      </c>
    </row>
    <row r="9" spans="2:6" s="31" customFormat="1" ht="26.25" thickBot="1" x14ac:dyDescent="0.3">
      <c r="B9" s="20" t="s">
        <v>17</v>
      </c>
      <c r="C9" s="7" t="s">
        <v>18</v>
      </c>
      <c r="D9" s="28">
        <f>D63</f>
        <v>194577700</v>
      </c>
    </row>
    <row r="10" spans="2:6" s="31" customFormat="1" ht="15.75" thickBot="1" x14ac:dyDescent="0.3">
      <c r="B10" s="20" t="s">
        <v>19</v>
      </c>
      <c r="C10" s="7" t="s">
        <v>20</v>
      </c>
      <c r="D10" s="28">
        <f>D81</f>
        <v>630125000</v>
      </c>
    </row>
    <row r="11" spans="2:6" s="31" customFormat="1" ht="26.25" thickBot="1" x14ac:dyDescent="0.3">
      <c r="B11" s="20" t="s">
        <v>21</v>
      </c>
      <c r="C11" s="7" t="s">
        <v>22</v>
      </c>
      <c r="D11" s="28">
        <f>D97</f>
        <v>8961100</v>
      </c>
    </row>
    <row r="12" spans="2:6" s="31" customFormat="1" ht="15.75" thickBot="1" x14ac:dyDescent="0.3">
      <c r="B12" s="20" t="s">
        <v>23</v>
      </c>
      <c r="C12" s="7" t="s">
        <v>24</v>
      </c>
      <c r="D12" s="28">
        <f>D114</f>
        <v>22485000</v>
      </c>
    </row>
    <row r="13" spans="2:6" s="31" customFormat="1" ht="15.75" thickBot="1" x14ac:dyDescent="0.3">
      <c r="B13" s="20" t="s">
        <v>25</v>
      </c>
      <c r="C13" s="7" t="s">
        <v>26</v>
      </c>
      <c r="D13" s="28">
        <f>D130</f>
        <v>3363200</v>
      </c>
    </row>
    <row r="14" spans="2:6" s="31" customFormat="1" ht="26.25" thickBot="1" x14ac:dyDescent="0.3">
      <c r="B14" s="5" t="s">
        <v>28</v>
      </c>
      <c r="C14" s="6" t="s">
        <v>29</v>
      </c>
      <c r="D14" s="29">
        <f>SUM(D15:D19)</f>
        <v>86927700</v>
      </c>
    </row>
    <row r="15" spans="2:6" s="31" customFormat="1" ht="26.25" thickBot="1" x14ac:dyDescent="0.3">
      <c r="B15" s="5" t="s">
        <v>30</v>
      </c>
      <c r="C15" s="27" t="s">
        <v>31</v>
      </c>
      <c r="D15" s="28">
        <f>D148</f>
        <v>17641800</v>
      </c>
    </row>
    <row r="16" spans="2:6" s="31" customFormat="1" ht="15.75" thickBot="1" x14ac:dyDescent="0.3">
      <c r="B16" s="5" t="s">
        <v>32</v>
      </c>
      <c r="C16" s="27" t="s">
        <v>33</v>
      </c>
      <c r="D16" s="28">
        <f>D166</f>
        <v>15149600</v>
      </c>
    </row>
    <row r="17" spans="2:4" s="31" customFormat="1" ht="15.75" thickBot="1" x14ac:dyDescent="0.3">
      <c r="B17" s="5" t="s">
        <v>34</v>
      </c>
      <c r="C17" s="27" t="s">
        <v>35</v>
      </c>
      <c r="D17" s="28">
        <f>D185</f>
        <v>6289500</v>
      </c>
    </row>
    <row r="18" spans="2:4" s="31" customFormat="1" ht="39" thickBot="1" x14ac:dyDescent="0.3">
      <c r="B18" s="5" t="s">
        <v>36</v>
      </c>
      <c r="C18" s="27" t="s">
        <v>37</v>
      </c>
      <c r="D18" s="28">
        <f>D203</f>
        <v>23118500</v>
      </c>
    </row>
    <row r="19" spans="2:4" s="31" customFormat="1" ht="42" customHeight="1" thickBot="1" x14ac:dyDescent="0.3">
      <c r="B19" s="5" t="s">
        <v>38</v>
      </c>
      <c r="C19" s="27" t="s">
        <v>39</v>
      </c>
      <c r="D19" s="28">
        <f>D225</f>
        <v>24728300</v>
      </c>
    </row>
    <row r="20" spans="2:4" s="31" customFormat="1" ht="27.75" customHeight="1" thickBot="1" x14ac:dyDescent="0.3">
      <c r="B20" s="5" t="s">
        <v>40</v>
      </c>
      <c r="C20" s="6" t="s">
        <v>2</v>
      </c>
      <c r="D20" s="29">
        <f>D241</f>
        <v>11971400</v>
      </c>
    </row>
    <row r="21" spans="2:4" s="31" customFormat="1" ht="15.75" thickBot="1" x14ac:dyDescent="0.3">
      <c r="B21" s="4"/>
      <c r="C21" s="6" t="s">
        <v>3</v>
      </c>
      <c r="D21" s="29">
        <f>SUM(D7,D14,D20)</f>
        <v>1133225200</v>
      </c>
    </row>
    <row r="22" spans="2:4" x14ac:dyDescent="0.25">
      <c r="D22" s="19"/>
    </row>
    <row r="23" spans="2:4" ht="42.75" x14ac:dyDescent="0.25">
      <c r="C23" s="54" t="s">
        <v>77</v>
      </c>
    </row>
    <row r="24" spans="2:4" ht="15.75" thickBot="1" x14ac:dyDescent="0.3">
      <c r="C24" s="18"/>
      <c r="D24" s="9"/>
    </row>
    <row r="25" spans="2:4" x14ac:dyDescent="0.25">
      <c r="C25" s="10" t="s">
        <v>41</v>
      </c>
      <c r="D25" s="63"/>
    </row>
    <row r="26" spans="2:4" ht="25.5" x14ac:dyDescent="0.25">
      <c r="C26" s="10" t="s">
        <v>16</v>
      </c>
      <c r="D26" s="65"/>
    </row>
    <row r="27" spans="2:4" ht="15.75" thickBot="1" x14ac:dyDescent="0.3">
      <c r="C27" s="11" t="s">
        <v>4</v>
      </c>
      <c r="D27" s="64"/>
    </row>
    <row r="28" spans="2:4" x14ac:dyDescent="0.25">
      <c r="C28" s="63" t="s">
        <v>5</v>
      </c>
      <c r="D28" s="2" t="s">
        <v>0</v>
      </c>
    </row>
    <row r="29" spans="2:4" x14ac:dyDescent="0.25">
      <c r="C29" s="64"/>
      <c r="D29" s="3" t="s">
        <v>1</v>
      </c>
    </row>
    <row r="30" spans="2:4" ht="15.75" thickBot="1" x14ac:dyDescent="0.3">
      <c r="C30" s="12" t="s">
        <v>6</v>
      </c>
      <c r="D30" s="22">
        <f>D32+D34+D35</f>
        <v>29237300</v>
      </c>
    </row>
    <row r="31" spans="2:4" ht="15.75" thickBot="1" x14ac:dyDescent="0.3">
      <c r="C31" s="14" t="s">
        <v>7</v>
      </c>
      <c r="D31" s="13"/>
    </row>
    <row r="32" spans="2:4" ht="15.75" thickBot="1" x14ac:dyDescent="0.3">
      <c r="C32" s="15" t="s">
        <v>8</v>
      </c>
      <c r="D32" s="21">
        <v>24081200</v>
      </c>
    </row>
    <row r="33" spans="3:4" ht="15.75" thickBot="1" x14ac:dyDescent="0.3">
      <c r="C33" s="14" t="s">
        <v>13</v>
      </c>
      <c r="D33" s="26">
        <v>24081200</v>
      </c>
    </row>
    <row r="34" spans="3:4" ht="15.75" thickBot="1" x14ac:dyDescent="0.3">
      <c r="C34" s="15" t="s">
        <v>9</v>
      </c>
      <c r="D34" s="21">
        <v>5156100</v>
      </c>
    </row>
    <row r="35" spans="3:4" ht="15.75" thickBot="1" x14ac:dyDescent="0.3">
      <c r="C35" s="15" t="s">
        <v>10</v>
      </c>
      <c r="D35" s="21"/>
    </row>
    <row r="36" spans="3:4" ht="15.75" thickBot="1" x14ac:dyDescent="0.3">
      <c r="C36" s="12"/>
      <c r="D36" s="13"/>
    </row>
    <row r="37" spans="3:4" ht="15.75" thickBot="1" x14ac:dyDescent="0.3">
      <c r="C37" s="12" t="s">
        <v>11</v>
      </c>
      <c r="D37" s="22">
        <f>SUM(D39:D43)</f>
        <v>145576800</v>
      </c>
    </row>
    <row r="38" spans="3:4" ht="15.75" thickBot="1" x14ac:dyDescent="0.3">
      <c r="C38" s="14" t="s">
        <v>7</v>
      </c>
      <c r="D38" s="13"/>
    </row>
    <row r="39" spans="3:4" ht="39" thickBot="1" x14ac:dyDescent="0.3">
      <c r="C39" s="16" t="s">
        <v>70</v>
      </c>
      <c r="D39" s="21">
        <v>125460800</v>
      </c>
    </row>
    <row r="40" spans="3:4" ht="39" thickBot="1" x14ac:dyDescent="0.3">
      <c r="C40" s="16" t="s">
        <v>71</v>
      </c>
      <c r="D40" s="21">
        <f>14700000+5000000</f>
        <v>19700000</v>
      </c>
    </row>
    <row r="41" spans="3:4" ht="26.25" thickBot="1" x14ac:dyDescent="0.3">
      <c r="C41" s="16" t="s">
        <v>42</v>
      </c>
      <c r="D41" s="21">
        <v>400000</v>
      </c>
    </row>
    <row r="42" spans="3:4" ht="15.75" thickBot="1" x14ac:dyDescent="0.3">
      <c r="C42" s="16" t="s">
        <v>72</v>
      </c>
      <c r="D42" s="21">
        <v>6000</v>
      </c>
    </row>
    <row r="43" spans="3:4" ht="26.25" thickBot="1" x14ac:dyDescent="0.3">
      <c r="C43" s="16" t="s">
        <v>43</v>
      </c>
      <c r="D43" s="21">
        <v>10000</v>
      </c>
    </row>
    <row r="44" spans="3:4" ht="15.75" thickBot="1" x14ac:dyDescent="0.3">
      <c r="C44" s="12" t="s">
        <v>12</v>
      </c>
      <c r="D44" s="22">
        <f>D30+D37</f>
        <v>174814100</v>
      </c>
    </row>
    <row r="45" spans="3:4" ht="16.5" thickBot="1" x14ac:dyDescent="0.3">
      <c r="C45" s="17"/>
    </row>
    <row r="46" spans="3:4" x14ac:dyDescent="0.25">
      <c r="C46" s="23" t="s">
        <v>44</v>
      </c>
      <c r="D46" s="63"/>
    </row>
    <row r="47" spans="3:4" ht="25.5" x14ac:dyDescent="0.25">
      <c r="C47" s="10" t="s">
        <v>18</v>
      </c>
      <c r="D47" s="65"/>
    </row>
    <row r="48" spans="3:4" ht="15.75" thickBot="1" x14ac:dyDescent="0.3">
      <c r="C48" s="11" t="s">
        <v>4</v>
      </c>
      <c r="D48" s="64"/>
    </row>
    <row r="49" spans="3:4" x14ac:dyDescent="0.25">
      <c r="C49" s="63" t="s">
        <v>5</v>
      </c>
      <c r="D49" s="2" t="s">
        <v>0</v>
      </c>
    </row>
    <row r="50" spans="3:4" ht="15.75" thickBot="1" x14ac:dyDescent="0.3">
      <c r="C50" s="64"/>
      <c r="D50" s="3" t="s">
        <v>1</v>
      </c>
    </row>
    <row r="51" spans="3:4" ht="15.75" thickBot="1" x14ac:dyDescent="0.3">
      <c r="C51" s="12" t="s">
        <v>6</v>
      </c>
      <c r="D51" s="22">
        <f>D53+D55+D56</f>
        <v>132227600</v>
      </c>
    </row>
    <row r="52" spans="3:4" ht="15.75" thickBot="1" x14ac:dyDescent="0.3">
      <c r="C52" s="14" t="s">
        <v>7</v>
      </c>
      <c r="D52" s="13"/>
    </row>
    <row r="53" spans="3:4" ht="15.75" thickBot="1" x14ac:dyDescent="0.3">
      <c r="C53" s="15" t="s">
        <v>8</v>
      </c>
      <c r="D53" s="21">
        <v>123334800</v>
      </c>
    </row>
    <row r="54" spans="3:4" ht="15.75" thickBot="1" x14ac:dyDescent="0.3">
      <c r="C54" s="14" t="s">
        <v>13</v>
      </c>
      <c r="D54" s="26">
        <v>6493800</v>
      </c>
    </row>
    <row r="55" spans="3:4" ht="15.75" thickBot="1" x14ac:dyDescent="0.3">
      <c r="C55" s="15" t="s">
        <v>9</v>
      </c>
      <c r="D55" s="21">
        <v>8892800</v>
      </c>
    </row>
    <row r="56" spans="3:4" ht="15.75" thickBot="1" x14ac:dyDescent="0.3">
      <c r="C56" s="15" t="s">
        <v>10</v>
      </c>
      <c r="D56" s="21"/>
    </row>
    <row r="57" spans="3:4" ht="15.75" thickBot="1" x14ac:dyDescent="0.3">
      <c r="C57" s="12"/>
      <c r="D57" s="13"/>
    </row>
    <row r="58" spans="3:4" ht="15.75" thickBot="1" x14ac:dyDescent="0.3">
      <c r="C58" s="12" t="s">
        <v>11</v>
      </c>
      <c r="D58" s="22">
        <f>SUM(D60:D62)</f>
        <v>62350100</v>
      </c>
    </row>
    <row r="59" spans="3:4" ht="15.75" thickBot="1" x14ac:dyDescent="0.3">
      <c r="C59" s="14" t="s">
        <v>7</v>
      </c>
      <c r="D59" s="13"/>
    </row>
    <row r="60" spans="3:4" ht="26.25" thickBot="1" x14ac:dyDescent="0.3">
      <c r="C60" s="16" t="s">
        <v>45</v>
      </c>
      <c r="D60" s="21">
        <v>44124000</v>
      </c>
    </row>
    <row r="61" spans="3:4" ht="26.25" thickBot="1" x14ac:dyDescent="0.3">
      <c r="C61" s="16" t="s">
        <v>47</v>
      </c>
      <c r="D61" s="21">
        <v>1100000</v>
      </c>
    </row>
    <row r="62" spans="3:4" ht="26.25" thickBot="1" x14ac:dyDescent="0.3">
      <c r="C62" s="16" t="s">
        <v>46</v>
      </c>
      <c r="D62" s="21">
        <v>17126100</v>
      </c>
    </row>
    <row r="63" spans="3:4" ht="15.75" thickBot="1" x14ac:dyDescent="0.3">
      <c r="C63" s="12" t="s">
        <v>12</v>
      </c>
      <c r="D63" s="22">
        <f>D51+D58</f>
        <v>194577700</v>
      </c>
    </row>
    <row r="64" spans="3:4" ht="15.75" thickBot="1" x14ac:dyDescent="0.3"/>
    <row r="65" spans="3:4" x14ac:dyDescent="0.25">
      <c r="C65" s="23" t="s">
        <v>48</v>
      </c>
      <c r="D65" s="63"/>
    </row>
    <row r="66" spans="3:4" x14ac:dyDescent="0.25">
      <c r="C66" s="10" t="s">
        <v>20</v>
      </c>
      <c r="D66" s="65"/>
    </row>
    <row r="67" spans="3:4" ht="15.75" thickBot="1" x14ac:dyDescent="0.3">
      <c r="C67" s="11" t="s">
        <v>4</v>
      </c>
      <c r="D67" s="64"/>
    </row>
    <row r="68" spans="3:4" x14ac:dyDescent="0.25">
      <c r="C68" s="63" t="s">
        <v>5</v>
      </c>
      <c r="D68" s="2" t="s">
        <v>0</v>
      </c>
    </row>
    <row r="69" spans="3:4" ht="15.75" thickBot="1" x14ac:dyDescent="0.3">
      <c r="C69" s="64"/>
      <c r="D69" s="3" t="s">
        <v>1</v>
      </c>
    </row>
    <row r="70" spans="3:4" ht="15.75" thickBot="1" x14ac:dyDescent="0.3">
      <c r="C70" s="12" t="s">
        <v>6</v>
      </c>
      <c r="D70" s="22">
        <f>D72+D74+D75</f>
        <v>592355000</v>
      </c>
    </row>
    <row r="71" spans="3:4" ht="15.75" thickBot="1" x14ac:dyDescent="0.3">
      <c r="C71" s="14" t="s">
        <v>7</v>
      </c>
      <c r="D71" s="13"/>
    </row>
    <row r="72" spans="3:4" ht="15.75" thickBot="1" x14ac:dyDescent="0.3">
      <c r="C72" s="15" t="s">
        <v>8</v>
      </c>
      <c r="D72" s="21">
        <v>509537100</v>
      </c>
    </row>
    <row r="73" spans="3:4" ht="15.75" thickBot="1" x14ac:dyDescent="0.3">
      <c r="C73" s="14" t="s">
        <v>13</v>
      </c>
      <c r="D73" s="26">
        <v>4892700</v>
      </c>
    </row>
    <row r="74" spans="3:4" ht="15.75" thickBot="1" x14ac:dyDescent="0.3">
      <c r="C74" s="15" t="s">
        <v>9</v>
      </c>
      <c r="D74" s="21">
        <v>82817900</v>
      </c>
    </row>
    <row r="75" spans="3:4" ht="15.75" thickBot="1" x14ac:dyDescent="0.3">
      <c r="C75" s="15" t="s">
        <v>10</v>
      </c>
      <c r="D75" s="21"/>
    </row>
    <row r="76" spans="3:4" ht="15.75" thickBot="1" x14ac:dyDescent="0.3">
      <c r="C76" s="12"/>
      <c r="D76" s="13"/>
    </row>
    <row r="77" spans="3:4" ht="15.75" thickBot="1" x14ac:dyDescent="0.3">
      <c r="C77" s="12" t="s">
        <v>11</v>
      </c>
      <c r="D77" s="22">
        <f>SUM(D79:D80)</f>
        <v>37770000</v>
      </c>
    </row>
    <row r="78" spans="3:4" ht="15.75" thickBot="1" x14ac:dyDescent="0.3">
      <c r="C78" s="14" t="s">
        <v>7</v>
      </c>
      <c r="D78" s="13"/>
    </row>
    <row r="79" spans="3:4" ht="26.25" thickBot="1" x14ac:dyDescent="0.3">
      <c r="C79" s="16" t="s">
        <v>50</v>
      </c>
      <c r="D79" s="21">
        <v>33000000</v>
      </c>
    </row>
    <row r="80" spans="3:4" ht="15.75" thickBot="1" x14ac:dyDescent="0.3">
      <c r="C80" s="16" t="s">
        <v>49</v>
      </c>
      <c r="D80" s="21">
        <v>4770000</v>
      </c>
    </row>
    <row r="81" spans="3:4" ht="15.75" thickBot="1" x14ac:dyDescent="0.3">
      <c r="C81" s="12" t="s">
        <v>12</v>
      </c>
      <c r="D81" s="22">
        <f>D70+D77</f>
        <v>630125000</v>
      </c>
    </row>
    <row r="82" spans="3:4" ht="15.75" thickBot="1" x14ac:dyDescent="0.3"/>
    <row r="83" spans="3:4" x14ac:dyDescent="0.25">
      <c r="C83" s="23" t="s">
        <v>51</v>
      </c>
      <c r="D83" s="63"/>
    </row>
    <row r="84" spans="3:4" x14ac:dyDescent="0.25">
      <c r="C84" s="10" t="s">
        <v>22</v>
      </c>
      <c r="D84" s="65"/>
    </row>
    <row r="85" spans="3:4" ht="15.75" thickBot="1" x14ac:dyDescent="0.3">
      <c r="C85" s="11" t="s">
        <v>4</v>
      </c>
      <c r="D85" s="64"/>
    </row>
    <row r="86" spans="3:4" x14ac:dyDescent="0.25">
      <c r="C86" s="63" t="s">
        <v>5</v>
      </c>
      <c r="D86" s="2" t="s">
        <v>0</v>
      </c>
    </row>
    <row r="87" spans="3:4" ht="15.75" thickBot="1" x14ac:dyDescent="0.3">
      <c r="C87" s="64"/>
      <c r="D87" s="3" t="s">
        <v>1</v>
      </c>
    </row>
    <row r="88" spans="3:4" ht="15.75" thickBot="1" x14ac:dyDescent="0.3">
      <c r="C88" s="12" t="s">
        <v>6</v>
      </c>
      <c r="D88" s="22">
        <f>D90+D92+D93</f>
        <v>8961100</v>
      </c>
    </row>
    <row r="89" spans="3:4" ht="15.75" thickBot="1" x14ac:dyDescent="0.3">
      <c r="C89" s="14" t="s">
        <v>7</v>
      </c>
      <c r="D89" s="13"/>
    </row>
    <row r="90" spans="3:4" ht="15.75" thickBot="1" x14ac:dyDescent="0.3">
      <c r="C90" s="15" t="s">
        <v>8</v>
      </c>
      <c r="D90" s="21">
        <v>3844100</v>
      </c>
    </row>
    <row r="91" spans="3:4" ht="15.75" thickBot="1" x14ac:dyDescent="0.3">
      <c r="C91" s="14" t="s">
        <v>13</v>
      </c>
      <c r="D91" s="26">
        <v>1841000</v>
      </c>
    </row>
    <row r="92" spans="3:4" ht="15.75" thickBot="1" x14ac:dyDescent="0.3">
      <c r="C92" s="15" t="s">
        <v>9</v>
      </c>
      <c r="D92" s="21">
        <v>5117000</v>
      </c>
    </row>
    <row r="93" spans="3:4" ht="15.75" thickBot="1" x14ac:dyDescent="0.3">
      <c r="C93" s="15" t="s">
        <v>10</v>
      </c>
      <c r="D93" s="21"/>
    </row>
    <row r="94" spans="3:4" ht="15.75" thickBot="1" x14ac:dyDescent="0.3">
      <c r="C94" s="12"/>
      <c r="D94" s="13"/>
    </row>
    <row r="95" spans="3:4" ht="15.75" thickBot="1" x14ac:dyDescent="0.3">
      <c r="C95" s="12" t="s">
        <v>11</v>
      </c>
      <c r="D95" s="22">
        <v>0</v>
      </c>
    </row>
    <row r="96" spans="3:4" ht="15.75" thickBot="1" x14ac:dyDescent="0.3">
      <c r="C96" s="14"/>
      <c r="D96" s="13"/>
    </row>
    <row r="97" spans="3:4" ht="15.75" thickBot="1" x14ac:dyDescent="0.3">
      <c r="C97" s="12" t="s">
        <v>12</v>
      </c>
      <c r="D97" s="22">
        <f>D88+D95</f>
        <v>8961100</v>
      </c>
    </row>
    <row r="98" spans="3:4" ht="15.75" thickBot="1" x14ac:dyDescent="0.3"/>
    <row r="99" spans="3:4" x14ac:dyDescent="0.25">
      <c r="C99" s="23" t="s">
        <v>52</v>
      </c>
      <c r="D99" s="63"/>
    </row>
    <row r="100" spans="3:4" x14ac:dyDescent="0.25">
      <c r="C100" s="10" t="s">
        <v>24</v>
      </c>
      <c r="D100" s="65"/>
    </row>
    <row r="101" spans="3:4" ht="15.75" thickBot="1" x14ac:dyDescent="0.3">
      <c r="C101" s="11" t="s">
        <v>4</v>
      </c>
      <c r="D101" s="64"/>
    </row>
    <row r="102" spans="3:4" x14ac:dyDescent="0.25">
      <c r="C102" s="63" t="s">
        <v>5</v>
      </c>
      <c r="D102" s="2" t="s">
        <v>0</v>
      </c>
    </row>
    <row r="103" spans="3:4" ht="15.75" thickBot="1" x14ac:dyDescent="0.3">
      <c r="C103" s="64"/>
      <c r="D103" s="3" t="s">
        <v>1</v>
      </c>
    </row>
    <row r="104" spans="3:4" ht="15.75" thickBot="1" x14ac:dyDescent="0.3">
      <c r="C104" s="12" t="s">
        <v>6</v>
      </c>
      <c r="D104" s="22">
        <f>D106+D108+D109</f>
        <v>8925000</v>
      </c>
    </row>
    <row r="105" spans="3:4" ht="15.75" thickBot="1" x14ac:dyDescent="0.3">
      <c r="C105" s="14" t="s">
        <v>7</v>
      </c>
      <c r="D105" s="13"/>
    </row>
    <row r="106" spans="3:4" ht="15.75" thickBot="1" x14ac:dyDescent="0.3">
      <c r="C106" s="15" t="s">
        <v>8</v>
      </c>
      <c r="D106" s="21">
        <v>3174800</v>
      </c>
    </row>
    <row r="107" spans="3:4" ht="15.75" thickBot="1" x14ac:dyDescent="0.3">
      <c r="C107" s="14" t="s">
        <v>13</v>
      </c>
      <c r="D107" s="26">
        <v>665000</v>
      </c>
    </row>
    <row r="108" spans="3:4" ht="15.75" thickBot="1" x14ac:dyDescent="0.3">
      <c r="C108" s="15" t="s">
        <v>9</v>
      </c>
      <c r="D108" s="21">
        <v>5750200</v>
      </c>
    </row>
    <row r="109" spans="3:4" ht="15.75" thickBot="1" x14ac:dyDescent="0.3">
      <c r="C109" s="15" t="s">
        <v>10</v>
      </c>
      <c r="D109" s="21"/>
    </row>
    <row r="110" spans="3:4" ht="15.75" thickBot="1" x14ac:dyDescent="0.3">
      <c r="C110" s="12"/>
      <c r="D110" s="13"/>
    </row>
    <row r="111" spans="3:4" ht="15.75" thickBot="1" x14ac:dyDescent="0.3">
      <c r="C111" s="12" t="s">
        <v>11</v>
      </c>
      <c r="D111" s="22">
        <f>SUM(D113:D113)</f>
        <v>13560000</v>
      </c>
    </row>
    <row r="112" spans="3:4" ht="15.75" thickBot="1" x14ac:dyDescent="0.3">
      <c r="C112" s="14" t="s">
        <v>7</v>
      </c>
      <c r="D112" s="13"/>
    </row>
    <row r="113" spans="3:4" ht="26.25" thickBot="1" x14ac:dyDescent="0.3">
      <c r="C113" s="16" t="s">
        <v>53</v>
      </c>
      <c r="D113" s="21">
        <v>13560000</v>
      </c>
    </row>
    <row r="114" spans="3:4" ht="15.75" thickBot="1" x14ac:dyDescent="0.3">
      <c r="C114" s="12" t="s">
        <v>12</v>
      </c>
      <c r="D114" s="22">
        <f>D104+D111</f>
        <v>22485000</v>
      </c>
    </row>
    <row r="115" spans="3:4" ht="15.75" thickBot="1" x14ac:dyDescent="0.3">
      <c r="C115" s="24"/>
      <c r="D115" s="25"/>
    </row>
    <row r="116" spans="3:4" x14ac:dyDescent="0.25">
      <c r="C116" s="23" t="s">
        <v>54</v>
      </c>
      <c r="D116" s="63"/>
    </row>
    <row r="117" spans="3:4" x14ac:dyDescent="0.25">
      <c r="C117" s="10" t="s">
        <v>26</v>
      </c>
      <c r="D117" s="65"/>
    </row>
    <row r="118" spans="3:4" ht="15.75" thickBot="1" x14ac:dyDescent="0.3">
      <c r="C118" s="11" t="s">
        <v>4</v>
      </c>
      <c r="D118" s="64"/>
    </row>
    <row r="119" spans="3:4" x14ac:dyDescent="0.25">
      <c r="C119" s="63" t="s">
        <v>5</v>
      </c>
      <c r="D119" s="2" t="s">
        <v>0</v>
      </c>
    </row>
    <row r="120" spans="3:4" ht="15.75" thickBot="1" x14ac:dyDescent="0.3">
      <c r="C120" s="64"/>
      <c r="D120" s="3" t="s">
        <v>1</v>
      </c>
    </row>
    <row r="121" spans="3:4" ht="15.75" thickBot="1" x14ac:dyDescent="0.3">
      <c r="C121" s="12" t="s">
        <v>6</v>
      </c>
      <c r="D121" s="22">
        <f>D123+D125+D126</f>
        <v>3363200</v>
      </c>
    </row>
    <row r="122" spans="3:4" ht="15.75" thickBot="1" x14ac:dyDescent="0.3">
      <c r="C122" s="14" t="s">
        <v>7</v>
      </c>
      <c r="D122" s="13"/>
    </row>
    <row r="123" spans="3:4" ht="15.75" thickBot="1" x14ac:dyDescent="0.3">
      <c r="C123" s="15" t="s">
        <v>8</v>
      </c>
      <c r="D123" s="21">
        <v>2760200</v>
      </c>
    </row>
    <row r="124" spans="3:4" ht="15.75" thickBot="1" x14ac:dyDescent="0.3">
      <c r="C124" s="14" t="s">
        <v>13</v>
      </c>
      <c r="D124" s="26">
        <v>2760200</v>
      </c>
    </row>
    <row r="125" spans="3:4" ht="15.75" thickBot="1" x14ac:dyDescent="0.3">
      <c r="C125" s="15" t="s">
        <v>9</v>
      </c>
      <c r="D125" s="21">
        <v>603000</v>
      </c>
    </row>
    <row r="126" spans="3:4" ht="15.75" thickBot="1" x14ac:dyDescent="0.3">
      <c r="C126" s="15" t="s">
        <v>10</v>
      </c>
      <c r="D126" s="21"/>
    </row>
    <row r="127" spans="3:4" ht="15.75" thickBot="1" x14ac:dyDescent="0.3">
      <c r="C127" s="12"/>
      <c r="D127" s="13"/>
    </row>
    <row r="128" spans="3:4" ht="15.75" thickBot="1" x14ac:dyDescent="0.3">
      <c r="C128" s="12" t="s">
        <v>11</v>
      </c>
      <c r="D128" s="22">
        <v>0</v>
      </c>
    </row>
    <row r="129" spans="3:4" ht="15.75" thickBot="1" x14ac:dyDescent="0.3">
      <c r="C129" s="14"/>
      <c r="D129" s="13"/>
    </row>
    <row r="130" spans="3:4" ht="15.75" thickBot="1" x14ac:dyDescent="0.3">
      <c r="C130" s="12" t="s">
        <v>12</v>
      </c>
      <c r="D130" s="22">
        <f>D121+D128</f>
        <v>3363200</v>
      </c>
    </row>
    <row r="131" spans="3:4" ht="15.75" thickBot="1" x14ac:dyDescent="0.3">
      <c r="C131" s="24"/>
      <c r="D131" s="25"/>
    </row>
    <row r="132" spans="3:4" x14ac:dyDescent="0.25">
      <c r="C132" s="10" t="s">
        <v>55</v>
      </c>
      <c r="D132" s="63"/>
    </row>
    <row r="133" spans="3:4" ht="25.5" x14ac:dyDescent="0.25">
      <c r="C133" s="10" t="s">
        <v>31</v>
      </c>
      <c r="D133" s="65"/>
    </row>
    <row r="134" spans="3:4" ht="15.75" thickBot="1" x14ac:dyDescent="0.3">
      <c r="C134" s="11" t="s">
        <v>4</v>
      </c>
      <c r="D134" s="64"/>
    </row>
    <row r="135" spans="3:4" x14ac:dyDescent="0.25">
      <c r="C135" s="63" t="s">
        <v>5</v>
      </c>
      <c r="D135" s="2" t="s">
        <v>0</v>
      </c>
    </row>
    <row r="136" spans="3:4" ht="15.75" thickBot="1" x14ac:dyDescent="0.3">
      <c r="C136" s="64"/>
      <c r="D136" s="3" t="s">
        <v>1</v>
      </c>
    </row>
    <row r="137" spans="3:4" ht="15.75" thickBot="1" x14ac:dyDescent="0.3">
      <c r="C137" s="12" t="s">
        <v>6</v>
      </c>
      <c r="D137" s="22">
        <f>D139+D141+D142</f>
        <v>17488200</v>
      </c>
    </row>
    <row r="138" spans="3:4" ht="15.75" thickBot="1" x14ac:dyDescent="0.3">
      <c r="C138" s="14" t="s">
        <v>7</v>
      </c>
      <c r="D138" s="13"/>
    </row>
    <row r="139" spans="3:4" ht="15.75" thickBot="1" x14ac:dyDescent="0.3">
      <c r="C139" s="15" t="s">
        <v>8</v>
      </c>
      <c r="D139" s="21">
        <v>3302900</v>
      </c>
    </row>
    <row r="140" spans="3:4" ht="15.75" thickBot="1" x14ac:dyDescent="0.3">
      <c r="C140" s="14" t="s">
        <v>13</v>
      </c>
      <c r="D140" s="26">
        <v>3302900</v>
      </c>
    </row>
    <row r="141" spans="3:4" ht="15.75" thickBot="1" x14ac:dyDescent="0.3">
      <c r="C141" s="15" t="s">
        <v>9</v>
      </c>
      <c r="D141" s="21">
        <v>14185300</v>
      </c>
    </row>
    <row r="142" spans="3:4" ht="15.75" thickBot="1" x14ac:dyDescent="0.3">
      <c r="C142" s="15" t="s">
        <v>10</v>
      </c>
      <c r="D142" s="21"/>
    </row>
    <row r="143" spans="3:4" ht="15.75" thickBot="1" x14ac:dyDescent="0.3">
      <c r="C143" s="12"/>
      <c r="D143" s="13"/>
    </row>
    <row r="144" spans="3:4" ht="15.75" thickBot="1" x14ac:dyDescent="0.3">
      <c r="C144" s="12" t="s">
        <v>11</v>
      </c>
      <c r="D144" s="22">
        <f>SUM(D146:D147)</f>
        <v>153600</v>
      </c>
    </row>
    <row r="145" spans="3:4" ht="15.75" thickBot="1" x14ac:dyDescent="0.3">
      <c r="C145" s="14" t="s">
        <v>7</v>
      </c>
      <c r="D145" s="13"/>
    </row>
    <row r="146" spans="3:4" ht="64.5" thickBot="1" x14ac:dyDescent="0.3">
      <c r="C146" s="16" t="s">
        <v>57</v>
      </c>
      <c r="D146" s="21">
        <v>13600</v>
      </c>
    </row>
    <row r="147" spans="3:4" ht="26.25" thickBot="1" x14ac:dyDescent="0.3">
      <c r="C147" s="16" t="s">
        <v>56</v>
      </c>
      <c r="D147" s="21">
        <v>140000</v>
      </c>
    </row>
    <row r="148" spans="3:4" ht="15.75" thickBot="1" x14ac:dyDescent="0.3">
      <c r="C148" s="12" t="s">
        <v>12</v>
      </c>
      <c r="D148" s="22">
        <f>D137+D144</f>
        <v>17641800</v>
      </c>
    </row>
    <row r="149" spans="3:4" ht="15.75" thickBot="1" x14ac:dyDescent="0.3">
      <c r="C149" s="24"/>
      <c r="D149" s="25"/>
    </row>
    <row r="150" spans="3:4" x14ac:dyDescent="0.25">
      <c r="C150" s="10" t="s">
        <v>58</v>
      </c>
      <c r="D150" s="63"/>
    </row>
    <row r="151" spans="3:4" x14ac:dyDescent="0.25">
      <c r="C151" s="10" t="s">
        <v>33</v>
      </c>
      <c r="D151" s="65"/>
    </row>
    <row r="152" spans="3:4" ht="15.75" thickBot="1" x14ac:dyDescent="0.3">
      <c r="C152" s="11" t="s">
        <v>4</v>
      </c>
      <c r="D152" s="64"/>
    </row>
    <row r="153" spans="3:4" x14ac:dyDescent="0.25">
      <c r="C153" s="63" t="s">
        <v>5</v>
      </c>
      <c r="D153" s="2" t="s">
        <v>0</v>
      </c>
    </row>
    <row r="154" spans="3:4" ht="15.75" thickBot="1" x14ac:dyDescent="0.3">
      <c r="C154" s="64"/>
      <c r="D154" s="3" t="s">
        <v>1</v>
      </c>
    </row>
    <row r="155" spans="3:4" ht="15.75" thickBot="1" x14ac:dyDescent="0.3">
      <c r="C155" s="12" t="s">
        <v>6</v>
      </c>
      <c r="D155" s="22">
        <f>D157+D159+D160</f>
        <v>1709600</v>
      </c>
    </row>
    <row r="156" spans="3:4" ht="15.75" thickBot="1" x14ac:dyDescent="0.3">
      <c r="C156" s="14" t="s">
        <v>7</v>
      </c>
      <c r="D156" s="13"/>
    </row>
    <row r="157" spans="3:4" ht="15.75" thickBot="1" x14ac:dyDescent="0.3">
      <c r="C157" s="15" t="s">
        <v>8</v>
      </c>
      <c r="D157" s="21">
        <v>693400</v>
      </c>
    </row>
    <row r="158" spans="3:4" ht="15.75" thickBot="1" x14ac:dyDescent="0.3">
      <c r="C158" s="14" t="s">
        <v>13</v>
      </c>
      <c r="D158" s="26">
        <v>693400</v>
      </c>
    </row>
    <row r="159" spans="3:4" ht="15.75" thickBot="1" x14ac:dyDescent="0.3">
      <c r="C159" s="15" t="s">
        <v>9</v>
      </c>
      <c r="D159" s="21">
        <v>1016200</v>
      </c>
    </row>
    <row r="160" spans="3:4" ht="15.75" thickBot="1" x14ac:dyDescent="0.3">
      <c r="C160" s="15" t="s">
        <v>10</v>
      </c>
      <c r="D160" s="21"/>
    </row>
    <row r="161" spans="3:4" ht="15.75" thickBot="1" x14ac:dyDescent="0.3">
      <c r="C161" s="12"/>
      <c r="D161" s="13"/>
    </row>
    <row r="162" spans="3:4" ht="15.75" thickBot="1" x14ac:dyDescent="0.3">
      <c r="C162" s="12" t="s">
        <v>11</v>
      </c>
      <c r="D162" s="22">
        <f>SUM(D164:D165)</f>
        <v>13440000</v>
      </c>
    </row>
    <row r="163" spans="3:4" ht="15.75" thickBot="1" x14ac:dyDescent="0.3">
      <c r="C163" s="14" t="s">
        <v>7</v>
      </c>
      <c r="D163" s="13"/>
    </row>
    <row r="164" spans="3:4" ht="26.25" thickBot="1" x14ac:dyDescent="0.3">
      <c r="C164" s="16" t="s">
        <v>59</v>
      </c>
      <c r="D164" s="21">
        <v>1856000</v>
      </c>
    </row>
    <row r="165" spans="3:4" ht="26.25" thickBot="1" x14ac:dyDescent="0.3">
      <c r="C165" s="16" t="s">
        <v>60</v>
      </c>
      <c r="D165" s="21">
        <v>11584000</v>
      </c>
    </row>
    <row r="166" spans="3:4" ht="15.75" thickBot="1" x14ac:dyDescent="0.3">
      <c r="C166" s="12" t="s">
        <v>12</v>
      </c>
      <c r="D166" s="22">
        <f>D155+D162</f>
        <v>15149600</v>
      </c>
    </row>
    <row r="167" spans="3:4" ht="15.75" thickBot="1" x14ac:dyDescent="0.3">
      <c r="C167" s="24"/>
      <c r="D167" s="25"/>
    </row>
    <row r="168" spans="3:4" x14ac:dyDescent="0.25">
      <c r="C168" s="10" t="s">
        <v>61</v>
      </c>
      <c r="D168" s="63"/>
    </row>
    <row r="169" spans="3:4" x14ac:dyDescent="0.25">
      <c r="C169" s="10" t="s">
        <v>35</v>
      </c>
      <c r="D169" s="65"/>
    </row>
    <row r="170" spans="3:4" ht="15.75" thickBot="1" x14ac:dyDescent="0.3">
      <c r="C170" s="11" t="s">
        <v>4</v>
      </c>
      <c r="D170" s="64"/>
    </row>
    <row r="171" spans="3:4" x14ac:dyDescent="0.25">
      <c r="C171" s="63" t="s">
        <v>5</v>
      </c>
      <c r="D171" s="2" t="s">
        <v>0</v>
      </c>
    </row>
    <row r="172" spans="3:4" ht="15.75" thickBot="1" x14ac:dyDescent="0.3">
      <c r="C172" s="64"/>
      <c r="D172" s="3" t="s">
        <v>1</v>
      </c>
    </row>
    <row r="173" spans="3:4" ht="15.75" thickBot="1" x14ac:dyDescent="0.3">
      <c r="C173" s="12" t="s">
        <v>6</v>
      </c>
      <c r="D173" s="22">
        <f>D175+D177+D178</f>
        <v>5169500</v>
      </c>
    </row>
    <row r="174" spans="3:4" ht="15.75" thickBot="1" x14ac:dyDescent="0.3">
      <c r="C174" s="14" t="s">
        <v>7</v>
      </c>
      <c r="D174" s="13"/>
    </row>
    <row r="175" spans="3:4" ht="15.75" thickBot="1" x14ac:dyDescent="0.3">
      <c r="C175" s="15" t="s">
        <v>8</v>
      </c>
      <c r="D175" s="21">
        <v>1493900</v>
      </c>
    </row>
    <row r="176" spans="3:4" ht="15.75" thickBot="1" x14ac:dyDescent="0.3">
      <c r="C176" s="14" t="s">
        <v>13</v>
      </c>
      <c r="D176" s="26">
        <v>829000</v>
      </c>
    </row>
    <row r="177" spans="3:4" ht="15.75" thickBot="1" x14ac:dyDescent="0.3">
      <c r="C177" s="15" t="s">
        <v>9</v>
      </c>
      <c r="D177" s="21">
        <v>3675600</v>
      </c>
    </row>
    <row r="178" spans="3:4" ht="15.75" thickBot="1" x14ac:dyDescent="0.3">
      <c r="C178" s="15" t="s">
        <v>10</v>
      </c>
      <c r="D178" s="21"/>
    </row>
    <row r="179" spans="3:4" ht="15.75" thickBot="1" x14ac:dyDescent="0.3">
      <c r="C179" s="12"/>
      <c r="D179" s="13"/>
    </row>
    <row r="180" spans="3:4" ht="15.75" thickBot="1" x14ac:dyDescent="0.3">
      <c r="C180" s="12" t="s">
        <v>11</v>
      </c>
      <c r="D180" s="22">
        <f>SUM(D182:D184)</f>
        <v>1120000</v>
      </c>
    </row>
    <row r="181" spans="3:4" ht="15.75" thickBot="1" x14ac:dyDescent="0.3">
      <c r="C181" s="14" t="s">
        <v>7</v>
      </c>
      <c r="D181" s="13"/>
    </row>
    <row r="182" spans="3:4" ht="26.25" thickBot="1" x14ac:dyDescent="0.3">
      <c r="C182" s="16" t="s">
        <v>62</v>
      </c>
      <c r="D182" s="21">
        <v>300000</v>
      </c>
    </row>
    <row r="183" spans="3:4" ht="26.25" thickBot="1" x14ac:dyDescent="0.3">
      <c r="C183" s="16" t="s">
        <v>73</v>
      </c>
      <c r="D183" s="21">
        <v>400000</v>
      </c>
    </row>
    <row r="184" spans="3:4" ht="51.75" thickBot="1" x14ac:dyDescent="0.3">
      <c r="C184" s="16" t="s">
        <v>63</v>
      </c>
      <c r="D184" s="21">
        <v>420000</v>
      </c>
    </row>
    <row r="185" spans="3:4" ht="15.75" thickBot="1" x14ac:dyDescent="0.3">
      <c r="C185" s="12" t="s">
        <v>12</v>
      </c>
      <c r="D185" s="22">
        <f>D173+D180</f>
        <v>6289500</v>
      </c>
    </row>
    <row r="186" spans="3:4" ht="15.75" thickBot="1" x14ac:dyDescent="0.3">
      <c r="C186" s="24"/>
      <c r="D186" s="25"/>
    </row>
    <row r="187" spans="3:4" x14ac:dyDescent="0.25">
      <c r="C187" s="10" t="s">
        <v>64</v>
      </c>
      <c r="D187" s="63"/>
    </row>
    <row r="188" spans="3:4" ht="38.25" x14ac:dyDescent="0.25">
      <c r="C188" s="10" t="s">
        <v>37</v>
      </c>
      <c r="D188" s="65"/>
    </row>
    <row r="189" spans="3:4" ht="15.75" thickBot="1" x14ac:dyDescent="0.3">
      <c r="C189" s="11" t="s">
        <v>4</v>
      </c>
      <c r="D189" s="64"/>
    </row>
    <row r="190" spans="3:4" x14ac:dyDescent="0.25">
      <c r="C190" s="63" t="s">
        <v>5</v>
      </c>
      <c r="D190" s="2" t="s">
        <v>0</v>
      </c>
    </row>
    <row r="191" spans="3:4" ht="15.75" thickBot="1" x14ac:dyDescent="0.3">
      <c r="C191" s="64"/>
      <c r="D191" s="3" t="s">
        <v>1</v>
      </c>
    </row>
    <row r="192" spans="3:4" ht="15.75" thickBot="1" x14ac:dyDescent="0.3">
      <c r="C192" s="12" t="s">
        <v>6</v>
      </c>
      <c r="D192" s="22">
        <f>D194+D196+D197</f>
        <v>22683400</v>
      </c>
    </row>
    <row r="193" spans="3:4" ht="15.75" thickBot="1" x14ac:dyDescent="0.3">
      <c r="C193" s="14" t="s">
        <v>7</v>
      </c>
      <c r="D193" s="13"/>
    </row>
    <row r="194" spans="3:4" ht="15.75" thickBot="1" x14ac:dyDescent="0.3">
      <c r="C194" s="15" t="s">
        <v>8</v>
      </c>
      <c r="D194" s="21">
        <v>2332900</v>
      </c>
    </row>
    <row r="195" spans="3:4" ht="15.75" thickBot="1" x14ac:dyDescent="0.3">
      <c r="C195" s="14" t="s">
        <v>13</v>
      </c>
      <c r="D195" s="26">
        <v>2332900</v>
      </c>
    </row>
    <row r="196" spans="3:4" ht="15.75" thickBot="1" x14ac:dyDescent="0.3">
      <c r="C196" s="15" t="s">
        <v>9</v>
      </c>
      <c r="D196" s="21">
        <v>20350500</v>
      </c>
    </row>
    <row r="197" spans="3:4" ht="15.75" thickBot="1" x14ac:dyDescent="0.3">
      <c r="C197" s="15" t="s">
        <v>10</v>
      </c>
      <c r="D197" s="21"/>
    </row>
    <row r="198" spans="3:4" ht="15.75" thickBot="1" x14ac:dyDescent="0.3">
      <c r="C198" s="12"/>
      <c r="D198" s="13"/>
    </row>
    <row r="199" spans="3:4" ht="15.75" thickBot="1" x14ac:dyDescent="0.3">
      <c r="C199" s="12" t="s">
        <v>11</v>
      </c>
      <c r="D199" s="22">
        <f>SUM(D201:D202)</f>
        <v>435100</v>
      </c>
    </row>
    <row r="200" spans="3:4" ht="15.75" thickBot="1" x14ac:dyDescent="0.3">
      <c r="C200" s="14" t="s">
        <v>7</v>
      </c>
      <c r="D200" s="13"/>
    </row>
    <row r="201" spans="3:4" ht="39" thickBot="1" x14ac:dyDescent="0.3">
      <c r="C201" s="16" t="s">
        <v>74</v>
      </c>
      <c r="D201" s="21">
        <v>367600</v>
      </c>
    </row>
    <row r="202" spans="3:4" ht="15.75" thickBot="1" x14ac:dyDescent="0.3">
      <c r="C202" s="16" t="s">
        <v>65</v>
      </c>
      <c r="D202" s="21">
        <v>67500</v>
      </c>
    </row>
    <row r="203" spans="3:4" ht="15.75" thickBot="1" x14ac:dyDescent="0.3">
      <c r="C203" s="12" t="s">
        <v>12</v>
      </c>
      <c r="D203" s="22">
        <f>D192+D199</f>
        <v>23118500</v>
      </c>
    </row>
    <row r="204" spans="3:4" ht="15.75" thickBot="1" x14ac:dyDescent="0.3">
      <c r="C204" s="24"/>
      <c r="D204" s="25"/>
    </row>
    <row r="205" spans="3:4" x14ac:dyDescent="0.25">
      <c r="C205" s="10" t="s">
        <v>66</v>
      </c>
      <c r="D205" s="63"/>
    </row>
    <row r="206" spans="3:4" ht="38.25" x14ac:dyDescent="0.25">
      <c r="C206" s="10" t="s">
        <v>39</v>
      </c>
      <c r="D206" s="65"/>
    </row>
    <row r="207" spans="3:4" ht="15.75" thickBot="1" x14ac:dyDescent="0.3">
      <c r="C207" s="11" t="s">
        <v>4</v>
      </c>
      <c r="D207" s="64"/>
    </row>
    <row r="208" spans="3:4" x14ac:dyDescent="0.25">
      <c r="C208" s="63" t="s">
        <v>5</v>
      </c>
      <c r="D208" s="2" t="s">
        <v>0</v>
      </c>
    </row>
    <row r="209" spans="3:4" ht="15.75" thickBot="1" x14ac:dyDescent="0.3">
      <c r="C209" s="64"/>
      <c r="D209" s="3" t="s">
        <v>1</v>
      </c>
    </row>
    <row r="210" spans="3:4" ht="15.75" thickBot="1" x14ac:dyDescent="0.3">
      <c r="C210" s="12" t="s">
        <v>6</v>
      </c>
      <c r="D210" s="22">
        <f>D212+D214+D215</f>
        <v>12603600</v>
      </c>
    </row>
    <row r="211" spans="3:4" ht="15.75" thickBot="1" x14ac:dyDescent="0.3">
      <c r="C211" s="14" t="s">
        <v>7</v>
      </c>
      <c r="D211" s="13"/>
    </row>
    <row r="212" spans="3:4" ht="15.75" thickBot="1" x14ac:dyDescent="0.3">
      <c r="C212" s="15" t="s">
        <v>8</v>
      </c>
      <c r="D212" s="21">
        <v>1507400</v>
      </c>
    </row>
    <row r="213" spans="3:4" ht="15.75" thickBot="1" x14ac:dyDescent="0.3">
      <c r="C213" s="14" t="s">
        <v>13</v>
      </c>
      <c r="D213" s="26">
        <v>1507400</v>
      </c>
    </row>
    <row r="214" spans="3:4" ht="15.75" thickBot="1" x14ac:dyDescent="0.3">
      <c r="C214" s="15" t="s">
        <v>9</v>
      </c>
      <c r="D214" s="21">
        <v>11096200</v>
      </c>
    </row>
    <row r="215" spans="3:4" ht="15.75" thickBot="1" x14ac:dyDescent="0.3">
      <c r="C215" s="15" t="s">
        <v>10</v>
      </c>
      <c r="D215" s="21"/>
    </row>
    <row r="216" spans="3:4" ht="15.75" thickBot="1" x14ac:dyDescent="0.3">
      <c r="C216" s="12"/>
      <c r="D216" s="13"/>
    </row>
    <row r="217" spans="3:4" ht="15.75" thickBot="1" x14ac:dyDescent="0.3">
      <c r="C217" s="12" t="s">
        <v>11</v>
      </c>
      <c r="D217" s="22">
        <f>SUM(D219:D224)</f>
        <v>12124700</v>
      </c>
    </row>
    <row r="218" spans="3:4" ht="15.75" thickBot="1" x14ac:dyDescent="0.3">
      <c r="C218" s="14" t="s">
        <v>7</v>
      </c>
      <c r="D218" s="13"/>
    </row>
    <row r="219" spans="3:4" ht="39" thickBot="1" x14ac:dyDescent="0.3">
      <c r="C219" s="16" t="s">
        <v>67</v>
      </c>
      <c r="D219" s="21">
        <v>2228900</v>
      </c>
    </row>
    <row r="220" spans="3:4" ht="39" thickBot="1" x14ac:dyDescent="0.3">
      <c r="C220" s="16" t="s">
        <v>75</v>
      </c>
      <c r="D220" s="21">
        <v>9471700</v>
      </c>
    </row>
    <row r="221" spans="3:4" ht="15.75" thickBot="1" x14ac:dyDescent="0.3">
      <c r="C221" s="16" t="s">
        <v>68</v>
      </c>
      <c r="D221" s="21">
        <v>100000</v>
      </c>
    </row>
    <row r="222" spans="3:4" s="31" customFormat="1" ht="15.75" thickBot="1" x14ac:dyDescent="0.3">
      <c r="C222" s="32" t="s">
        <v>78</v>
      </c>
      <c r="D222" s="21">
        <v>100000</v>
      </c>
    </row>
    <row r="223" spans="3:4" s="31" customFormat="1" ht="15.75" thickBot="1" x14ac:dyDescent="0.3">
      <c r="C223" s="32" t="s">
        <v>79</v>
      </c>
      <c r="D223" s="21">
        <v>100000</v>
      </c>
    </row>
    <row r="224" spans="3:4" ht="39" thickBot="1" x14ac:dyDescent="0.3">
      <c r="C224" s="16" t="s">
        <v>76</v>
      </c>
      <c r="D224" s="21">
        <v>124100</v>
      </c>
    </row>
    <row r="225" spans="3:4" ht="15.75" thickBot="1" x14ac:dyDescent="0.3">
      <c r="C225" s="12" t="s">
        <v>12</v>
      </c>
      <c r="D225" s="22">
        <f>D210+D217</f>
        <v>24728300</v>
      </c>
    </row>
    <row r="226" spans="3:4" ht="15.75" thickBot="1" x14ac:dyDescent="0.3">
      <c r="C226" s="24"/>
      <c r="D226" s="25"/>
    </row>
    <row r="227" spans="3:4" x14ac:dyDescent="0.25">
      <c r="C227" s="10" t="s">
        <v>69</v>
      </c>
      <c r="D227" s="63"/>
    </row>
    <row r="228" spans="3:4" x14ac:dyDescent="0.25">
      <c r="C228" s="10" t="s">
        <v>2</v>
      </c>
      <c r="D228" s="65"/>
    </row>
    <row r="229" spans="3:4" ht="15.75" thickBot="1" x14ac:dyDescent="0.3">
      <c r="C229" s="11" t="s">
        <v>4</v>
      </c>
      <c r="D229" s="64"/>
    </row>
    <row r="230" spans="3:4" x14ac:dyDescent="0.25">
      <c r="C230" s="63" t="s">
        <v>5</v>
      </c>
      <c r="D230" s="2" t="s">
        <v>0</v>
      </c>
    </row>
    <row r="231" spans="3:4" ht="15.75" thickBot="1" x14ac:dyDescent="0.3">
      <c r="C231" s="64"/>
      <c r="D231" s="3" t="s">
        <v>1</v>
      </c>
    </row>
    <row r="232" spans="3:4" ht="15.75" thickBot="1" x14ac:dyDescent="0.3">
      <c r="C232" s="12" t="s">
        <v>6</v>
      </c>
      <c r="D232" s="22">
        <f>D234+D236+D237</f>
        <v>11971400</v>
      </c>
    </row>
    <row r="233" spans="3:4" ht="15.75" thickBot="1" x14ac:dyDescent="0.3">
      <c r="C233" s="14" t="s">
        <v>7</v>
      </c>
      <c r="D233" s="13"/>
    </row>
    <row r="234" spans="3:4" ht="15.75" thickBot="1" x14ac:dyDescent="0.3">
      <c r="C234" s="15" t="s">
        <v>8</v>
      </c>
      <c r="D234" s="21">
        <v>8240400</v>
      </c>
    </row>
    <row r="235" spans="3:4" ht="15.75" thickBot="1" x14ac:dyDescent="0.3">
      <c r="C235" s="14" t="s">
        <v>13</v>
      </c>
      <c r="D235" s="26">
        <v>8240400</v>
      </c>
    </row>
    <row r="236" spans="3:4" ht="15.75" thickBot="1" x14ac:dyDescent="0.3">
      <c r="C236" s="15" t="s">
        <v>9</v>
      </c>
      <c r="D236" s="21">
        <v>3731000</v>
      </c>
    </row>
    <row r="237" spans="3:4" ht="15.75" thickBot="1" x14ac:dyDescent="0.3">
      <c r="C237" s="15" t="s">
        <v>10</v>
      </c>
      <c r="D237" s="21"/>
    </row>
    <row r="238" spans="3:4" ht="15.75" thickBot="1" x14ac:dyDescent="0.3">
      <c r="C238" s="12"/>
      <c r="D238" s="13"/>
    </row>
    <row r="239" spans="3:4" ht="15.75" thickBot="1" x14ac:dyDescent="0.3">
      <c r="C239" s="12" t="s">
        <v>11</v>
      </c>
      <c r="D239" s="22">
        <v>0</v>
      </c>
    </row>
    <row r="240" spans="3:4" ht="15.75" thickBot="1" x14ac:dyDescent="0.3">
      <c r="C240" s="14"/>
      <c r="D240" s="13"/>
    </row>
    <row r="241" spans="3:4" ht="15.75" thickBot="1" x14ac:dyDescent="0.3">
      <c r="C241" s="12" t="s">
        <v>12</v>
      </c>
      <c r="D241" s="22">
        <f>D232+D239</f>
        <v>11971400</v>
      </c>
    </row>
  </sheetData>
  <mergeCells count="28">
    <mergeCell ref="B1:D1"/>
    <mergeCell ref="B3:D3"/>
    <mergeCell ref="B4:B5"/>
    <mergeCell ref="C4:C5"/>
    <mergeCell ref="D150:D152"/>
    <mergeCell ref="D25:D27"/>
    <mergeCell ref="C28:C29"/>
    <mergeCell ref="D46:D48"/>
    <mergeCell ref="C49:C50"/>
    <mergeCell ref="D65:D67"/>
    <mergeCell ref="C68:C69"/>
    <mergeCell ref="D83:D85"/>
    <mergeCell ref="C86:C87"/>
    <mergeCell ref="D99:D101"/>
    <mergeCell ref="C102:C103"/>
    <mergeCell ref="D116:D118"/>
    <mergeCell ref="D227:D229"/>
    <mergeCell ref="C230:C231"/>
    <mergeCell ref="C171:C172"/>
    <mergeCell ref="D187:D189"/>
    <mergeCell ref="C190:C191"/>
    <mergeCell ref="D205:D207"/>
    <mergeCell ref="C208:C209"/>
    <mergeCell ref="C119:C120"/>
    <mergeCell ref="D132:D134"/>
    <mergeCell ref="C135:C136"/>
    <mergeCell ref="C153:C154"/>
    <mergeCell ref="D168:D1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2024 - ЗДБ</vt:lpstr>
      <vt:lpstr>Прог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Ministry of Education</cp:lastModifiedBy>
  <cp:lastPrinted>2024-01-08T10:04:45Z</cp:lastPrinted>
  <dcterms:created xsi:type="dcterms:W3CDTF">2019-12-10T12:30:00Z</dcterms:created>
  <dcterms:modified xsi:type="dcterms:W3CDTF">2024-02-19T09:34:35Z</dcterms:modified>
</cp:coreProperties>
</file>